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codeName="DieseArbeitsmappe" defaultThemeVersion="124226"/>
  <mc:AlternateContent xmlns:mc="http://schemas.openxmlformats.org/markup-compatibility/2006">
    <mc:Choice Requires="x15">
      <x15ac:absPath xmlns:x15ac="http://schemas.microsoft.com/office/spreadsheetml/2010/11/ac" url="https://vzpmanagement-my.sharepoint.com/personal/jean-pierre_widmann_vzpm_ch/Documents/VZPM/Projekte/Agile Leadership/TP Prozesse/Rezertifizierung/"/>
    </mc:Choice>
  </mc:AlternateContent>
  <xr:revisionPtr revIDLastSave="117" documentId="8_{B9B128E9-3A7C-4572-BB57-F1932B3ADAF4}" xr6:coauthVersionLast="47" xr6:coauthVersionMax="47" xr10:uidLastSave="{64BA00FC-52B4-4E94-9C4A-574A184F9CAE}"/>
  <workbookProtection workbookAlgorithmName="SHA-512" workbookHashValue="QABNNIRQj/DO7BEblopSk3GelAehMi5XlfIZpbMI/mKgbpXONVzRcsVOmCHWHzGBQY/HI/gBP0D4lgVCZCIo/w==" workbookSaltValue="fRZneW9PDuI20XAiWwAGXg==" workbookSpinCount="100000" lockStructure="1"/>
  <bookViews>
    <workbookView xWindow="-7020" yWindow="-21710" windowWidth="38620" windowHeight="21100" xr2:uid="{00000000-000D-0000-FFFF-FFFF00000000}"/>
  </bookViews>
  <sheets>
    <sheet name="Tips" sheetId="21" r:id="rId1"/>
    <sheet name="Pers" sheetId="13" r:id="rId2"/>
    <sheet name="Sum" sheetId="17" r:id="rId3"/>
    <sheet name="Pos" sheetId="20" r:id="rId4"/>
    <sheet name="Edu1" sheetId="5" r:id="rId5"/>
    <sheet name="Edu2" sheetId="7" r:id="rId6"/>
    <sheet name="Edu3" sheetId="8" r:id="rId7"/>
    <sheet name="Edu4" sheetId="9" r:id="rId8"/>
    <sheet name="Edu5" sheetId="10" r:id="rId9"/>
    <sheet name="Edu6" sheetId="12" r:id="rId10"/>
    <sheet name="Edu7" sheetId="11" r:id="rId11"/>
    <sheet name="PM" sheetId="4" r:id="rId12"/>
    <sheet name="Agil" sheetId="23" r:id="rId13"/>
    <sheet name="SAPM" sheetId="19" r:id="rId14"/>
    <sheet name="SAagil" sheetId="22" r:id="rId15"/>
    <sheet name="Admin" sheetId="3" r:id="rId16"/>
    <sheet name="Vorgaben" sheetId="2" state="hidden" r:id="rId17"/>
  </sheets>
  <externalReferences>
    <externalReference r:id="rId18"/>
    <externalReference r:id="rId19"/>
    <externalReference r:id="rId20"/>
    <externalReference r:id="rId21"/>
  </externalReferences>
  <definedNames>
    <definedName name="Agile_Rollen">Vorgaben!$B$264:$B$271</definedName>
    <definedName name="AgileRollen">[1]Vorgaben!$B$309:$B$316</definedName>
    <definedName name="AgileRollenPf">[1]Vorgaben!$B$298:$B$307</definedName>
    <definedName name="Anrede" localSheetId="3">[2]Vorgaben!$B$1:$B$2</definedName>
    <definedName name="Anrede" localSheetId="14">[3]Vorgaben!$B$1:$B$2</definedName>
    <definedName name="Anrede" localSheetId="13">[2]Vorgaben!$B$1:$B$2</definedName>
    <definedName name="Anrede" localSheetId="0">[4]Vorgaben!$B$1:$B$2</definedName>
    <definedName name="Anrede">Vorgaben!$B$1:$B$2</definedName>
    <definedName name="Antragsprüfer" localSheetId="14">[1]Vorgaben!$B$125:$B$134</definedName>
    <definedName name="Antragsprüfer" localSheetId="0">[4]Vorgaben!$B$141:$B$147</definedName>
    <definedName name="Antragsprüfer">[2]Vorgaben!$B$141:$B$147</definedName>
    <definedName name="Assessoren">[3]Vorgaben!#REF!</definedName>
    <definedName name="Beschluss" localSheetId="3">[2]Vorgaben!$B$69:$B$70</definedName>
    <definedName name="Beschluss" localSheetId="14">[3]Vorgaben!$B$91:$B$92</definedName>
    <definedName name="Beschluss" localSheetId="13">[2]Vorgaben!$B$69:$B$70</definedName>
    <definedName name="Beschluss" localSheetId="0">[4]Vorgaben!$B$79:$B$80</definedName>
    <definedName name="Beschluss">Vorgaben!$B$38:$B$39</definedName>
    <definedName name="BillingAddressLine1">Pers!$D$62</definedName>
    <definedName name="BillingAddressLine2">Pers!$D$63</definedName>
    <definedName name="BillingCountry">Pers!$D$68</definedName>
    <definedName name="BillingLocality">Pers!$D$67</definedName>
    <definedName name="BillingPoBox">Pers!$D$65</definedName>
    <definedName name="BillingPostcode">Pers!$D$66</definedName>
    <definedName name="BillingStreetAndNumber">Pers!$D$64</definedName>
    <definedName name="Branchen" localSheetId="3">[2]Vorgaben!$B$4:$B$17</definedName>
    <definedName name="Branchen" localSheetId="14">[3]Vorgaben!$B$8:$B$21</definedName>
    <definedName name="Branchen" localSheetId="13">[2]Vorgaben!$B$4:$B$17</definedName>
    <definedName name="Branchen" localSheetId="0">[4]Vorgaben!$B$4:$B$17</definedName>
    <definedName name="Branchen">Vorgaben!$B$4:$B$17</definedName>
    <definedName name="CandidateAddressLine1">Pers!$D$32</definedName>
    <definedName name="CandidateBirthday">Pers!$D$27</definedName>
    <definedName name="CandidateCountry">Pers!$D$37</definedName>
    <definedName name="CandidateEmail">Pers!$D$40</definedName>
    <definedName name="CandidateFunction">Pers!$D$24</definedName>
    <definedName name="CandidateLocality">Pers!$D$36</definedName>
    <definedName name="CandidateMobilePhone">Pers!$D$39</definedName>
    <definedName name="CandidateName">Pers!$D$26</definedName>
    <definedName name="CandidateNationality">Pers!$D$28</definedName>
    <definedName name="CandidatePhone">Pers!$D$38</definedName>
    <definedName name="CandidatePlaceOfBirth">Pers!$D$29</definedName>
    <definedName name="CandidatePoBox">Pers!$D$34</definedName>
    <definedName name="CandidatePostcode">Pers!$D$35</definedName>
    <definedName name="CandidateStreetAndNumber">Pers!$D$33</definedName>
    <definedName name="CandidateSurname">Pers!$D$25</definedName>
    <definedName name="CandidateTitle">Pers!$D$23</definedName>
    <definedName name="CertCertificate">Pers!$D$13</definedName>
    <definedName name="CertLanguageCertificate">Pers!$D$14</definedName>
    <definedName name="CertLevel">Pers!$D$12</definedName>
    <definedName name="CompanyAddressLine1">Pers!$D$46</definedName>
    <definedName name="CompanyCountry">Pers!$D$51</definedName>
    <definedName name="CompanyDepartment">Pers!$D$45</definedName>
    <definedName name="CompanyEmail">Pers!$D$54</definedName>
    <definedName name="CompanyIndustry">Pers!$D$43</definedName>
    <definedName name="CompanyLocality">Pers!$D$50</definedName>
    <definedName name="CompanyMobilePhone">Pers!$D$53</definedName>
    <definedName name="CompanyName">Pers!$D$44</definedName>
    <definedName name="CompanyPhone">Pers!$D$52</definedName>
    <definedName name="CompanyPoBox">Pers!$D$48</definedName>
    <definedName name="CompanyPostcode">Pers!$D$49</definedName>
    <definedName name="CompanyStreetAndNumber">Pers!$D$47</definedName>
    <definedName name="Dokumentenart" localSheetId="14">[3]Vorgaben!#REF!</definedName>
    <definedName name="Dokumentenart" localSheetId="0">[4]Vorgaben!$B$149:$B$152</definedName>
    <definedName name="Dokumentenart">Vorgaben!$B$27:$B$30</definedName>
    <definedName name="_xlnm.Print_Area" localSheetId="15">Admin!$A$1:$E$22</definedName>
    <definedName name="_xlnm.Print_Area" localSheetId="12">Agil!$A$1:$K$159</definedName>
    <definedName name="_xlnm.Print_Area" localSheetId="4">'Edu1'!$A$1:$J$91</definedName>
    <definedName name="_xlnm.Print_Area" localSheetId="5">'Edu2'!$A$1:$J$83</definedName>
    <definedName name="_xlnm.Print_Area" localSheetId="6">'Edu3'!$A$1:$J$39</definedName>
    <definedName name="_xlnm.Print_Area" localSheetId="7">'Edu4'!$A$1:$H$83</definedName>
    <definedName name="_xlnm.Print_Area" localSheetId="8">'Edu5'!$A$1:$J$13</definedName>
    <definedName name="_xlnm.Print_Area" localSheetId="9">'Edu6'!$A$1:$K$22</definedName>
    <definedName name="_xlnm.Print_Area" localSheetId="10">'Edu7'!$A$1:$J$31</definedName>
    <definedName name="_xlnm.Print_Area" localSheetId="1">Pers!$A$1:$L$72</definedName>
    <definedName name="_xlnm.Print_Area" localSheetId="11">PM!$A$1:$K$159</definedName>
    <definedName name="_xlnm.Print_Area" localSheetId="3">Pos!$A$1:$K$13</definedName>
    <definedName name="_xlnm.Print_Area" localSheetId="14">SAagil!$A$1:$G$241</definedName>
    <definedName name="_xlnm.Print_Area" localSheetId="13">SAPM!$A$1:$G$232</definedName>
    <definedName name="_xlnm.Print_Area" localSheetId="2">Sum!$A$1:$I$64</definedName>
    <definedName name="_xlnm.Print_Area" localSheetId="0">Tips!$A$1:$D$15</definedName>
    <definedName name="_xlnm.Print_Area" localSheetId="16">Vorgaben!$A$1:$B$39</definedName>
    <definedName name="Empfehlung" localSheetId="14">[3]Vorgaben!#REF!</definedName>
    <definedName name="Empfehlung" localSheetId="0">[4]Vorgaben!$B$76:$B$77</definedName>
    <definedName name="Empfehlung">Vorgaben!$B$35:$B$36</definedName>
    <definedName name="EmpfehlungRez" localSheetId="14">[1]Vorgaben!$B$122:$B$123</definedName>
    <definedName name="EmpfehlungRez" localSheetId="0">[4]Vorgaben!$B$138:$B$139</definedName>
    <definedName name="EmpfehlungRez">[2]Vorgaben!$B$138:$B$139</definedName>
    <definedName name="Entscheid" localSheetId="3">[2]Vorgaben!$B$66:$B$67</definedName>
    <definedName name="Entscheid" localSheetId="14">[3]Vorgaben!$B$88:$B$89</definedName>
    <definedName name="Entscheid" localSheetId="13">[2]Vorgaben!$B$66:$B$67</definedName>
    <definedName name="Entscheid" localSheetId="0">[4]Vorgaben!$B$73:$B$74</definedName>
    <definedName name="Entscheid">Vorgaben!$B$32:$B$33</definedName>
    <definedName name="Geprüft">Vorgaben!$B$93:$B$101</definedName>
    <definedName name="InvoiceAdditionalDetails">Pers!$D$58</definedName>
    <definedName name="InvoiceRecipient">Pers!$D$57</definedName>
    <definedName name="Jahre" localSheetId="14">[3]Vorgaben!#REF!</definedName>
    <definedName name="Jahre">[3]Vorgaben!#REF!</definedName>
    <definedName name="Kompetenzzuordnung" localSheetId="3">[2]Vorgaben!$B$100:$B$132</definedName>
    <definedName name="Kompetenzzuordnung" localSheetId="14">[1]Vorgaben!$B$87:$B$120</definedName>
    <definedName name="Kompetenzzuordnung" localSheetId="13">[2]Vorgaben!$B$100:$B$132</definedName>
    <definedName name="Kompetenzzuordnung" localSheetId="0">[4]Vorgaben!$B$104:$B$136</definedName>
    <definedName name="Kompetenzzuordnung">Vorgaben!$B$58:$B$91</definedName>
    <definedName name="Komplexität">Vorgaben!$B$19:$B$19</definedName>
    <definedName name="Länder">Vorgaben!$B$103:$B$259</definedName>
    <definedName name="Level" localSheetId="0">[4]Vorgaben!$B$19:$B$21</definedName>
    <definedName name="Level">Vorgaben!#REF!</definedName>
    <definedName name="Personentage" localSheetId="14">[3]Vorgaben!#REF!</definedName>
    <definedName name="Personentage" localSheetId="0">[4]Vorgaben!$B$68:$B$71</definedName>
    <definedName name="Personentage">Vorgaben!#REF!</definedName>
    <definedName name="PreviousCertificationExpirationDate">Pers!$D$9</definedName>
    <definedName name="PreviousCertificationLevel">Pers!$D$8</definedName>
    <definedName name="PreviousCertificationNumber">Pers!$D$7</definedName>
    <definedName name="Projektarten" localSheetId="14">[3]Vorgaben!$B$108:$B$120</definedName>
    <definedName name="Projektarten" localSheetId="0">[4]Vorgaben!$B$86:$B$98</definedName>
    <definedName name="Projektarten">[2]Vorgaben!$B$86:$B$98</definedName>
    <definedName name="Projektrollen" localSheetId="3">[2]Vorgaben!$B$72:$B$84</definedName>
    <definedName name="Projektrollen" localSheetId="14">[3]Vorgaben!$B$94:$B$97</definedName>
    <definedName name="Projektrollen" localSheetId="13">[2]Vorgaben!$B$72:$B$84</definedName>
    <definedName name="Projektrollen" localSheetId="0">[4]Vorgaben!$B$82:$B$98</definedName>
    <definedName name="Projektrollen">Vorgaben!$B$41:$B$56</definedName>
    <definedName name="Rechnung_an" localSheetId="3">[2]Vorgaben!$B$44:$B$46</definedName>
    <definedName name="Rechnung_an" localSheetId="14">[3]Vorgaben!$B$56:$B$58</definedName>
    <definedName name="Rechnung_an" localSheetId="13">[2]Vorgaben!$B$44:$B$46</definedName>
    <definedName name="Rechnung_an" localSheetId="0">[4]Vorgaben!$B$39:$B$41</definedName>
    <definedName name="Rechnung_an">Vorgaben!$B$23:$B$25</definedName>
    <definedName name="Rollen" localSheetId="3">[2]Vorgaben!$B$48:$B$64</definedName>
    <definedName name="Rollen" localSheetId="14">[3]Vorgaben!$B$60:$B$66</definedName>
    <definedName name="Rollen" localSheetId="13">[2]Vorgaben!$B$48:$B$64</definedName>
    <definedName name="Rollen" localSheetId="0">[4]Vorgaben!$B$48:$B$66</definedName>
    <definedName name="Rollen">Vorgaben!#REF!</definedName>
    <definedName name="Selbstbeurteilung">Vorgaben!$B$23:$B$25</definedName>
    <definedName name="Sprachen" localSheetId="3">[2]Vorgaben!$B$40:$B$42</definedName>
    <definedName name="Sprachen" localSheetId="14">[3]Vorgaben!$B$52:$B$54</definedName>
    <definedName name="Sprachen" localSheetId="13">[2]Vorgaben!$B$40:$B$42</definedName>
    <definedName name="Sprachen" localSheetId="0">[4]Vorgaben!$B$35:$B$37</definedName>
    <definedName name="Sprachen">Vorgaben!$B$19:$B$21</definedName>
    <definedName name="Titel">[3]Vorgaben!$B$4:$B$6</definedName>
    <definedName name="Verlängerung">[3]Vorgaben!$B$99:$B$106</definedName>
    <definedName name="Verlängerungsentscheid">[3]Vorgaben!$B$126:$B$127</definedName>
    <definedName name="Zertifikat" localSheetId="3">[2]Vorgaben!$B$31:$B$38</definedName>
    <definedName name="Zertifikat" localSheetId="14">[3]Vorgaben!$B$38:$B$50</definedName>
    <definedName name="Zertifikat" localSheetId="13">[2]Vorgaben!$B$31:$B$38</definedName>
    <definedName name="Zertifikat" localSheetId="0">[4]Vorgaben!$B$31:$B$33</definedName>
    <definedName name="Zertifikat">Vorgaben!#REF!</definedName>
    <definedName name="Zertifikate" localSheetId="3">[2]Vorgaben!$B$23:$B$29</definedName>
    <definedName name="Zertifikate" localSheetId="14">[3]Vorgaben!$B$27:$B$36</definedName>
    <definedName name="Zertifikate" localSheetId="13">[2]Vorgaben!$B$23:$B$29</definedName>
    <definedName name="Zertifikate" localSheetId="0">[4]Vorgaben!$B$23:$B$29</definedName>
    <definedName name="Zertifikate">Vorgaben!$B$261:$B$262</definedName>
    <definedName name="Zulassung" localSheetId="14">[3]Vorgaben!$B$122:$B$124</definedName>
    <definedName name="Zulassung">[1]Vorgaben!#REF!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5" i="4" l="1"/>
  <c r="J7" i="4"/>
  <c r="H17" i="17"/>
  <c r="H18" i="17"/>
  <c r="J15" i="23"/>
  <c r="J7" i="23"/>
  <c r="H20" i="17"/>
  <c r="H21" i="17"/>
  <c r="H15" i="17"/>
  <c r="J151" i="23"/>
  <c r="J150" i="23"/>
  <c r="J136" i="23"/>
  <c r="J135" i="23"/>
  <c r="J121" i="23"/>
  <c r="J120" i="23"/>
  <c r="J106" i="23"/>
  <c r="J105" i="23"/>
  <c r="J91" i="23"/>
  <c r="J90" i="23"/>
  <c r="J76" i="23"/>
  <c r="J75" i="23"/>
  <c r="J61" i="23"/>
  <c r="J60" i="23"/>
  <c r="J46" i="23"/>
  <c r="J45" i="23"/>
  <c r="J31" i="23"/>
  <c r="J30" i="23"/>
  <c r="J16" i="23"/>
  <c r="F9" i="22"/>
  <c r="I9" i="22"/>
  <c r="F17" i="22"/>
  <c r="I17" i="22"/>
  <c r="F28" i="22"/>
  <c r="I28" i="22"/>
  <c r="F37" i="22"/>
  <c r="I37" i="22"/>
  <c r="F43" i="22"/>
  <c r="I43" i="22"/>
  <c r="F50" i="22"/>
  <c r="I50" i="22"/>
  <c r="F58" i="22"/>
  <c r="I58" i="22"/>
  <c r="F66" i="22"/>
  <c r="I66" i="22"/>
  <c r="F74" i="22"/>
  <c r="I74" i="22"/>
  <c r="F83" i="22"/>
  <c r="I83" i="22"/>
  <c r="F91" i="22"/>
  <c r="I91" i="22"/>
  <c r="F99" i="22"/>
  <c r="I99" i="22"/>
  <c r="F106" i="22"/>
  <c r="I106" i="22"/>
  <c r="F114" i="22"/>
  <c r="I114" i="22"/>
  <c r="F122" i="22"/>
  <c r="I122" i="22"/>
  <c r="F131" i="22"/>
  <c r="I131" i="22"/>
  <c r="F139" i="22"/>
  <c r="I139" i="22"/>
  <c r="F145" i="22"/>
  <c r="I145" i="22"/>
  <c r="F152" i="22"/>
  <c r="I152" i="22"/>
  <c r="F160" i="22"/>
  <c r="I160" i="22"/>
  <c r="F167" i="22"/>
  <c r="I167" i="22"/>
  <c r="F175" i="22"/>
  <c r="I175" i="22"/>
  <c r="F183" i="22"/>
  <c r="I183" i="22"/>
  <c r="F191" i="22"/>
  <c r="I191" i="22"/>
  <c r="F198" i="22"/>
  <c r="I198" i="22"/>
  <c r="F206" i="22"/>
  <c r="I206" i="22"/>
  <c r="F214" i="22"/>
  <c r="I214" i="22"/>
  <c r="F222" i="22"/>
  <c r="I222" i="22"/>
  <c r="F229" i="22"/>
  <c r="I229" i="22" s="1"/>
  <c r="I240" i="22" s="1"/>
  <c r="F240" i="22" s="1"/>
  <c r="B7" i="3"/>
  <c r="N9" i="13"/>
  <c r="D20" i="13" s="1"/>
  <c r="D18" i="13"/>
  <c r="D17" i="13"/>
  <c r="F9" i="19"/>
  <c r="I9" i="19"/>
  <c r="F17" i="19"/>
  <c r="I17" i="19"/>
  <c r="F27" i="19"/>
  <c r="I27" i="19"/>
  <c r="F36" i="19"/>
  <c r="I36" i="19"/>
  <c r="F42" i="19"/>
  <c r="I42" i="19"/>
  <c r="F49" i="19"/>
  <c r="I49" i="19"/>
  <c r="F57" i="19"/>
  <c r="I57" i="19"/>
  <c r="F65" i="19"/>
  <c r="I65" i="19"/>
  <c r="F73" i="19"/>
  <c r="I73" i="19"/>
  <c r="F81" i="19"/>
  <c r="I81" i="19"/>
  <c r="F89" i="19"/>
  <c r="I89" i="19"/>
  <c r="F97" i="19"/>
  <c r="I97" i="19"/>
  <c r="F104" i="19"/>
  <c r="I104" i="19"/>
  <c r="F112" i="19"/>
  <c r="I112" i="19"/>
  <c r="F120" i="19"/>
  <c r="I120" i="19"/>
  <c r="F129" i="19"/>
  <c r="I129" i="19"/>
  <c r="F137" i="19"/>
  <c r="I137" i="19"/>
  <c r="F143" i="19"/>
  <c r="I143" i="19"/>
  <c r="F150" i="19"/>
  <c r="I150" i="19"/>
  <c r="F158" i="19"/>
  <c r="I158" i="19"/>
  <c r="F165" i="19"/>
  <c r="I165" i="19"/>
  <c r="F173" i="19"/>
  <c r="I173" i="19"/>
  <c r="F181" i="19"/>
  <c r="I181" i="19"/>
  <c r="F189" i="19"/>
  <c r="I189" i="19"/>
  <c r="F196" i="19"/>
  <c r="I196" i="19"/>
  <c r="F205" i="19"/>
  <c r="I205" i="19"/>
  <c r="F213" i="19"/>
  <c r="I213" i="19"/>
  <c r="F221" i="19"/>
  <c r="I221" i="19" s="1"/>
  <c r="J16" i="4"/>
  <c r="J30" i="4"/>
  <c r="J151" i="4"/>
  <c r="J150" i="4"/>
  <c r="J136" i="4"/>
  <c r="J135" i="4"/>
  <c r="J121" i="4"/>
  <c r="J120" i="4"/>
  <c r="J106" i="4"/>
  <c r="J105" i="4"/>
  <c r="J91" i="4"/>
  <c r="J90" i="4"/>
  <c r="J76" i="4"/>
  <c r="J75" i="4"/>
  <c r="J61" i="4"/>
  <c r="J60" i="4"/>
  <c r="J46" i="4"/>
  <c r="J45" i="4"/>
  <c r="J31" i="4"/>
  <c r="G6" i="10"/>
  <c r="G9" i="10"/>
  <c r="D63" i="17"/>
  <c r="F31" i="17"/>
  <c r="D31" i="17"/>
  <c r="H18" i="12"/>
  <c r="H15" i="12"/>
  <c r="H13" i="12"/>
  <c r="H12" i="12"/>
  <c r="H10" i="12"/>
  <c r="H9" i="12"/>
  <c r="H6" i="12"/>
  <c r="H21" i="12" s="1"/>
  <c r="G10" i="17" s="1"/>
  <c r="H10" i="17" s="1"/>
  <c r="H7" i="12"/>
  <c r="G30" i="11"/>
  <c r="G11" i="17"/>
  <c r="H11" i="17"/>
  <c r="G82" i="9"/>
  <c r="G8" i="17" s="1"/>
  <c r="H8" i="17" s="1"/>
  <c r="G38" i="8"/>
  <c r="G7" i="17"/>
  <c r="H7" i="17"/>
  <c r="G82" i="7"/>
  <c r="G6" i="17"/>
  <c r="H6" i="17"/>
  <c r="G82" i="5"/>
  <c r="G5" i="17"/>
  <c r="H5" i="17"/>
  <c r="D55" i="17"/>
  <c r="I237" i="22" l="1"/>
  <c r="F237" i="22" s="1"/>
  <c r="I238" i="22"/>
  <c r="F238" i="22" s="1"/>
  <c r="I239" i="22"/>
  <c r="F239" i="22" s="1"/>
  <c r="I229" i="19"/>
  <c r="F229" i="19" s="1"/>
  <c r="I230" i="19"/>
  <c r="F230" i="19" s="1"/>
  <c r="I228" i="19"/>
  <c r="F228" i="19" s="1"/>
  <c r="I231" i="19"/>
  <c r="F231" i="19" s="1"/>
  <c r="G12" i="10"/>
  <c r="G9" i="17" s="1"/>
  <c r="H9" i="17" s="1"/>
  <c r="H2" i="17" s="1"/>
  <c r="H25" i="17" s="1"/>
  <c r="C33" i="17" s="1"/>
</calcChain>
</file>

<file path=xl/sharedStrings.xml><?xml version="1.0" encoding="utf-8"?>
<sst xmlns="http://schemas.openxmlformats.org/spreadsheetml/2006/main" count="1950" uniqueCount="1064">
  <si>
    <t>Datum</t>
  </si>
  <si>
    <t>Bemerkungen</t>
  </si>
  <si>
    <t>Stunden</t>
  </si>
  <si>
    <t>Jean-Pierre Widmann</t>
  </si>
  <si>
    <t>Name</t>
  </si>
  <si>
    <t>Geburtsdatum</t>
  </si>
  <si>
    <t>Nummer</t>
  </si>
  <si>
    <t>Gültig bis</t>
  </si>
  <si>
    <t>Weiterbildungsmassnahmen</t>
  </si>
  <si>
    <t>Selbststudium</t>
  </si>
  <si>
    <t>Eigene Seminare und Präsentationen</t>
  </si>
  <si>
    <t>Fachlich verwandte Zertifizierungen</t>
  </si>
  <si>
    <t>Entscheid</t>
  </si>
  <si>
    <t>Antrag</t>
  </si>
  <si>
    <t>Einheit</t>
  </si>
  <si>
    <t>Seiten</t>
  </si>
  <si>
    <t>Autor des Dokuments</t>
  </si>
  <si>
    <t>Klassifikation</t>
  </si>
  <si>
    <t>Ausgabe</t>
  </si>
  <si>
    <t>Version</t>
  </si>
  <si>
    <t>Dateiname</t>
  </si>
  <si>
    <t>Änderungsübersicht</t>
  </si>
  <si>
    <t>Autor</t>
  </si>
  <si>
    <t>Vorgenommene Änderungen</t>
  </si>
  <si>
    <t>Prüfung und Freigabe</t>
  </si>
  <si>
    <t>Funktion</t>
  </si>
  <si>
    <t>Rolle</t>
  </si>
  <si>
    <t>geprüft</t>
  </si>
  <si>
    <t>freigegeben</t>
  </si>
  <si>
    <t>Geschäftsführer</t>
  </si>
  <si>
    <t>Q-Leiter</t>
  </si>
  <si>
    <t>Dr. Laurens de Bever</t>
  </si>
  <si>
    <t>Level</t>
  </si>
  <si>
    <t>Zertifikat</t>
  </si>
  <si>
    <t>Weiterbildungen</t>
  </si>
  <si>
    <t>Leitende Position in fachlicher Vereinigung, die dem PM nahe steht</t>
  </si>
  <si>
    <t>Weitere fachliche Aktivitäten und Weiterbildungen</t>
  </si>
  <si>
    <t>Monate</t>
  </si>
  <si>
    <t>nein</t>
  </si>
  <si>
    <t>Referenz einholen</t>
  </si>
  <si>
    <t>Interview durchführen</t>
  </si>
  <si>
    <t>Mitglied Lenkungsausschuss</t>
  </si>
  <si>
    <t>PM-Consultant</t>
  </si>
  <si>
    <t>Vorname Name</t>
  </si>
  <si>
    <t>Andere PM-Tätigkeiten</t>
  </si>
  <si>
    <t>VZPM, öffentlich</t>
  </si>
  <si>
    <t>Ersetzt Dokumente</t>
  </si>
  <si>
    <t>Personalien</t>
  </si>
  <si>
    <t>Anrede</t>
  </si>
  <si>
    <t>Titel</t>
  </si>
  <si>
    <t>Vorname</t>
  </si>
  <si>
    <t>Private Adresse</t>
  </si>
  <si>
    <t>Nationalität</t>
  </si>
  <si>
    <t>Land</t>
  </si>
  <si>
    <t>E-Mail</t>
  </si>
  <si>
    <t>Telefon Festnetz</t>
  </si>
  <si>
    <t>Telefon mobil</t>
  </si>
  <si>
    <t>Arbeitgeber</t>
  </si>
  <si>
    <t>Firma</t>
  </si>
  <si>
    <t>Branche</t>
  </si>
  <si>
    <t>Postfach</t>
  </si>
  <si>
    <t>Bereich/Organisationseinheit</t>
  </si>
  <si>
    <t>Antrag auf Rezertifizierung</t>
  </si>
  <si>
    <t>Heimat- oder Geburtsort</t>
  </si>
  <si>
    <t>Zertifikatssprache</t>
  </si>
  <si>
    <t>Rechnung</t>
  </si>
  <si>
    <t>an</t>
  </si>
  <si>
    <t>Organisation/Name</t>
  </si>
  <si>
    <t>Kontaktperson</t>
  </si>
  <si>
    <t>Ort</t>
  </si>
  <si>
    <t>Frau</t>
  </si>
  <si>
    <t>Herr</t>
  </si>
  <si>
    <t>Branchen</t>
  </si>
  <si>
    <t>Beratung</t>
  </si>
  <si>
    <t>Energiewirtschaft</t>
  </si>
  <si>
    <t>Finanzdienstleistung / Bank</t>
  </si>
  <si>
    <t>Gesundheitswesen / Medizin / Pharma</t>
  </si>
  <si>
    <t>Bau / Architektur / Immobilien</t>
  </si>
  <si>
    <t>Industrie / Anlagenbau</t>
  </si>
  <si>
    <t>Telekommunikation / Medien</t>
  </si>
  <si>
    <t>Tourismus / Gastronomie</t>
  </si>
  <si>
    <t>Verband</t>
  </si>
  <si>
    <t>Verkehr / Transport / Logistik</t>
  </si>
  <si>
    <t>Versicherung</t>
  </si>
  <si>
    <t>Sprache</t>
  </si>
  <si>
    <t>Deutsch</t>
  </si>
  <si>
    <t>Englisch</t>
  </si>
  <si>
    <t>Französisch</t>
  </si>
  <si>
    <t>Rechnung an</t>
  </si>
  <si>
    <t>Privatadresse</t>
  </si>
  <si>
    <t>Andere Adresse</t>
  </si>
  <si>
    <t>Zusatz</t>
  </si>
  <si>
    <t>Besuch von Weiterbildungen</t>
  </si>
  <si>
    <t>Bezeichnung der Veranstaltung</t>
  </si>
  <si>
    <t>Veranstalter</t>
  </si>
  <si>
    <t xml:space="preserve">von </t>
  </si>
  <si>
    <t xml:space="preserve">bis </t>
  </si>
  <si>
    <t xml:space="preserve">Anzahl 
Stunden </t>
  </si>
  <si>
    <t xml:space="preserve">Beleg 
Nummer </t>
  </si>
  <si>
    <t xml:space="preserve">Total der aufgeführten Stunden   </t>
  </si>
  <si>
    <t>Unternehmen/Organisation</t>
  </si>
  <si>
    <t>Thema/Inhalt</t>
  </si>
  <si>
    <t>Anzahl 
Seiten</t>
  </si>
  <si>
    <t xml:space="preserve">Total der aufgeführten Seiten   </t>
  </si>
  <si>
    <t>Ort und Art der Publikation</t>
  </si>
  <si>
    <t>AutorIn</t>
  </si>
  <si>
    <t>Dokumentenart</t>
  </si>
  <si>
    <t>Buch</t>
  </si>
  <si>
    <t>White Paper</t>
  </si>
  <si>
    <t>Fachartikel</t>
  </si>
  <si>
    <t>Blog</t>
  </si>
  <si>
    <t>Art</t>
  </si>
  <si>
    <t>Titel des Zertifikats</t>
  </si>
  <si>
    <t>Aussteller des Zertifikats</t>
  </si>
  <si>
    <t>Aktivität</t>
  </si>
  <si>
    <t>Weitere fachliche Aktivitäten</t>
  </si>
  <si>
    <t>Datum eingeben</t>
  </si>
  <si>
    <t>Position</t>
  </si>
  <si>
    <t>Vereinigung/Organisation</t>
  </si>
  <si>
    <t>Projekt Nr. 1</t>
  </si>
  <si>
    <t>Name des Projekts</t>
  </si>
  <si>
    <t>Ihre Rolle(n) im Projekt</t>
  </si>
  <si>
    <t>Rolle im Projekt/Unternehmen</t>
  </si>
  <si>
    <t>Telefon</t>
  </si>
  <si>
    <t>% in Rolle</t>
  </si>
  <si>
    <r>
      <t xml:space="preserve">Referenzperson </t>
    </r>
    <r>
      <rPr>
        <sz val="9"/>
        <color theme="0" tint="-0.499984740745262"/>
        <rFont val="Verdana"/>
        <family val="2"/>
      </rPr>
      <t>(üblicherweise Auftraggeber oder Arbeitgeber)</t>
    </r>
  </si>
  <si>
    <t>Projekt Nr. 2</t>
  </si>
  <si>
    <t>Projekt Nr. 3</t>
  </si>
  <si>
    <t>Projekt Nr. 4</t>
  </si>
  <si>
    <t>Projekt Nr. 5</t>
  </si>
  <si>
    <t>Projekt Nr. 6</t>
  </si>
  <si>
    <t>Projekt Nr. 7</t>
  </si>
  <si>
    <t>Projekt Nr. 8</t>
  </si>
  <si>
    <t>Projekt Nr. 9</t>
  </si>
  <si>
    <t>Projekt Nr. 10</t>
  </si>
  <si>
    <t>Nachweis der fachlichen Weiterbildungen</t>
  </si>
  <si>
    <t>Nachweis der Erfahrung</t>
  </si>
  <si>
    <t>Im Projektmanagement nachgewiesene Erfahrung</t>
  </si>
  <si>
    <t>Nachgewiesene Erfahrung im Projektmanagement</t>
  </si>
  <si>
    <t>ja</t>
  </si>
  <si>
    <r>
      <t xml:space="preserve">Insgesamt im </t>
    </r>
    <r>
      <rPr>
        <sz val="9"/>
        <color rgb="FFC00000"/>
        <rFont val="Verdana"/>
        <family val="2"/>
      </rPr>
      <t>Projektmanagement</t>
    </r>
    <r>
      <rPr>
        <sz val="9"/>
        <color indexed="8"/>
        <rFont val="Verdana"/>
        <family val="2"/>
      </rPr>
      <t xml:space="preserve"> nachgewiesene Erfahrung</t>
    </r>
  </si>
  <si>
    <t>Formale Prüfung der Nachweise</t>
  </si>
  <si>
    <t>Gewünschte Zertifikatsverlängerung</t>
  </si>
  <si>
    <t>Handel / Detailhandel</t>
  </si>
  <si>
    <t>Diese Angaben können von denjenigen nach der Prüfung durch die im VZPM zuständigen Personen abweichen.</t>
  </si>
  <si>
    <t>Empfehlung</t>
  </si>
  <si>
    <t>Zertifikat verlängern</t>
  </si>
  <si>
    <t>Zertifikat nicht verlängern</t>
  </si>
  <si>
    <t xml:space="preserve">Datum  </t>
  </si>
  <si>
    <t xml:space="preserve">Ort  </t>
  </si>
  <si>
    <t>Begründung der
Empfehlung</t>
  </si>
  <si>
    <t>Von Geschäftsstelle des VZPM auszufüllen</t>
  </si>
  <si>
    <t>Beschluss</t>
  </si>
  <si>
    <t>Mitglied der Geschäftsleitung</t>
  </si>
  <si>
    <t>Glattbrugg</t>
  </si>
  <si>
    <t>sign. Maja Schütz</t>
  </si>
  <si>
    <t>sign. Jean-Pierre Widmann</t>
  </si>
  <si>
    <t>Beschluss der Geschäftsleitung</t>
  </si>
  <si>
    <t>Falls andere Rechnungsadresse, bitte Angaben erfassen:</t>
  </si>
  <si>
    <t>Antrag einreichen</t>
  </si>
  <si>
    <t>Antragsformular nutzen</t>
  </si>
  <si>
    <t>Überblick</t>
  </si>
  <si>
    <t>Adresszusatz</t>
  </si>
  <si>
    <t>Angaben in Rechnung</t>
  </si>
  <si>
    <t>Rezertifizierungsantrag</t>
  </si>
  <si>
    <t>Dienstleistung / Bildung</t>
  </si>
  <si>
    <t>Öffentliche Verwaltung / NGO</t>
  </si>
  <si>
    <t>Projektrollen</t>
  </si>
  <si>
    <t>Veröffentlichung von Büchern, Artikeln, White Papers, Blogs, Anweisungen</t>
  </si>
  <si>
    <t>Stellen in den letzten 5 Jahren</t>
  </si>
  <si>
    <t>Rolle/Funktion</t>
  </si>
  <si>
    <t>Publikation von Büchern, Artikeln, White Papers, Blogs und internen Anweisungen</t>
  </si>
  <si>
    <t>Führen Sie in dieser Tabelle andere fachlich verwandte Zertifikate wie beispielsweise CBPP, HERMES, PMI, PRINCE2 oder SCRUM auf, welche Sie erlangt haben.
Pro Zertifikat werden 40 Stunden angerechnet, insgesamt maximal 80 Stunden.</t>
  </si>
  <si>
    <t>Für die nächste Aufforderung zur Rezertifizierung bitte unbedingt private Mailadresse angeben</t>
  </si>
  <si>
    <t>Kompetenzzuordnung</t>
  </si>
  <si>
    <t>Alle Kompetenzen der ICB</t>
  </si>
  <si>
    <t>Alle Kompetenzen des Kompetenzbereichs 'Kontext'</t>
  </si>
  <si>
    <t>Alle Kompetenzen des Kompetenzbereichs 'Menschen'</t>
  </si>
  <si>
    <t>Alle Kompetenzen des Kompetenzbereichs 'Praktiken'</t>
  </si>
  <si>
    <t>Zuordnung zu Kompetenzen</t>
  </si>
  <si>
    <t>Reflexion über den Nutzen der besuchten Weiterbildungen für die eigene Praxis</t>
  </si>
  <si>
    <t>Kompetenz</t>
  </si>
  <si>
    <t>Führen Sie in dieser Tabelle eigene Seminare oder Präsentationen auf, für welche Sie die Unterlagen selbst erstellt haben. Wählen Sie den betroffenen Kompetenzbereich oder die betroffene Kompetenz aus. Geben Sie die Zeit des Seminars bzw. der Präsentation in Stunden an, ohne den Vorbereitungsaufwand. Pro Seminarstunde werden 2 Stunden angerechnet, insgesamt maximal 60 Stunden.</t>
  </si>
  <si>
    <t>Führen Sie in dieser Tabelle diejenigen fachspezifischen Dokumente auf, welche Sie persönlich verfasst und einem entsprechenden Zielpublikum zugängig gemacht haben. Wählen Sie den betroffenen Kompetenzbereich oder die betroffene Kompetenz aus. Angerechnet wird 1 Stunde pro 3 verfassten Seiten, insgesamt maximal 60 Stunden.</t>
  </si>
  <si>
    <t>Der Checkliste IPMA Level A-C angepasst</t>
  </si>
  <si>
    <t>Level D - Certified Project Management Associate</t>
  </si>
  <si>
    <t>D</t>
  </si>
  <si>
    <t>Projektmitarbeit</t>
  </si>
  <si>
    <t>Geben Sie bitte unten in den Tabellen Ihre Erfahrung in Projektarbeit an.</t>
  </si>
  <si>
    <t xml:space="preserve">Monate   </t>
  </si>
  <si>
    <t xml:space="preserve">Stunden   </t>
  </si>
  <si>
    <t>Für Rezertifizierung anrechenbare Stunden</t>
  </si>
  <si>
    <t xml:space="preserve">   Stunden gemäss Antrag</t>
  </si>
  <si>
    <t xml:space="preserve">Für Rezertifizierung anrechenbare Stunden   </t>
  </si>
  <si>
    <t>Antrag von AssessorIn prüfen lassen</t>
  </si>
  <si>
    <t>Geprüft von</t>
  </si>
  <si>
    <t>Filiz Balkanli</t>
  </si>
  <si>
    <t>Manuela Frei</t>
  </si>
  <si>
    <t>Tina Vasic</t>
  </si>
  <si>
    <t>Positionen in fachlichen Vereinigungen</t>
  </si>
  <si>
    <t>Selbstbeurteilung Projektmanagement</t>
  </si>
  <si>
    <t>Kap. in swiss.ICB4</t>
  </si>
  <si>
    <r>
      <t xml:space="preserve">Beurteilen Sie für jeden Kompetenzindikator Ihren Stand mit den folgenden Werten:
</t>
    </r>
    <r>
      <rPr>
        <sz val="9"/>
        <color rgb="FFC00000"/>
        <rFont val="Verdana"/>
        <family val="2"/>
      </rPr>
      <t>3 = Fähigkeiten vorhanden      2 = Fertigkeiten vorhanden      1 = Wissen vorhanden      0 = nicht vorhanden</t>
    </r>
  </si>
  <si>
    <t>4.3</t>
  </si>
  <si>
    <r>
      <t>Kontext (</t>
    </r>
    <r>
      <rPr>
        <b/>
        <i/>
        <sz val="9"/>
        <color rgb="FFC00000"/>
        <rFont val="Verdana"/>
        <family val="2"/>
      </rPr>
      <t>perspective</t>
    </r>
    <r>
      <rPr>
        <b/>
        <sz val="9"/>
        <color rgb="FFC00000"/>
        <rFont val="Verdana"/>
        <family val="2"/>
      </rPr>
      <t>)</t>
    </r>
  </si>
  <si>
    <t>4.3.1</t>
  </si>
  <si>
    <t>Strategie</t>
  </si>
  <si>
    <t>4.3.1.1</t>
  </si>
  <si>
    <t>Das Projekt mit der Mission und der Vision der Organisation in Einklang bringen</t>
  </si>
  <si>
    <t>4.3.1.2</t>
  </si>
  <si>
    <t>Chancen identifizieren und ausschöpfen, die die Strategie der Organisation beeinflussen</t>
  </si>
  <si>
    <t>4.3.1.3</t>
  </si>
  <si>
    <t>Rechtfertigung für das Projekt entwickeln und sicherstellen, dass die betriebswirtschaftlichen und/oder organisationalen Gründe, die zum Projekt geführt haben, weiterhin bestehen</t>
  </si>
  <si>
    <t>4.3.1.4</t>
  </si>
  <si>
    <t>Kritische Erfolgsfaktoren bestimmen, beurteilen und überprüfen</t>
  </si>
  <si>
    <t>4.3.1.5</t>
  </si>
  <si>
    <t>Key Performance Indicators (KPI) bestimmen, beurteilen und überprüfen</t>
  </si>
  <si>
    <t>4.3.2</t>
  </si>
  <si>
    <t>Governance, Strukturen und Prozesse</t>
  </si>
  <si>
    <t>4.3.2.1</t>
  </si>
  <si>
    <t>Die Grundlagen des Projektmanagements und deren Einführung kennen</t>
  </si>
  <si>
    <t>4.3.2.2</t>
  </si>
  <si>
    <t>Die Grundlagen des Programmmanagements und deren Einführung kennen</t>
  </si>
  <si>
    <t>4.3.2.3</t>
  </si>
  <si>
    <t>Die Grundlagen des Portfoliomanagements und deren Einführung kennen</t>
  </si>
  <si>
    <t>4.3.2.4</t>
  </si>
  <si>
    <t>Das Projekt mit den Supportfunktionen in Einklang bringen</t>
  </si>
  <si>
    <t>4.3.2.5</t>
  </si>
  <si>
    <t>Das Projekt mit den Entscheidungs- und Berichterstattungsstrukturen sowie den Qualitätsanforderungen der Organisation in Einklang bringen</t>
  </si>
  <si>
    <t>4.3.2.6</t>
  </si>
  <si>
    <t>Das Projekt mit den Prozessen und Funktionen des HR in Einklang bringen</t>
  </si>
  <si>
    <t>4.3.2.7</t>
  </si>
  <si>
    <t>Das Projekt mit den Finanz- und Controlling-Prozessen in Einklang bringen</t>
  </si>
  <si>
    <t>4.3.3</t>
  </si>
  <si>
    <t>Compliance, Standards und Regulationen</t>
  </si>
  <si>
    <t>4.3.3.1</t>
  </si>
  <si>
    <t>Die für das Projekt gültigen Rechtsvorschriften identifizieren und einhalten</t>
  </si>
  <si>
    <t>4.3.3.2</t>
  </si>
  <si>
    <t>Alle für das Projekt relevanten Vorschriften für Sicherheit, Gesundheit und Umweltschutz (SGU) identifizieren und einhalten</t>
  </si>
  <si>
    <t>4.3.3.3</t>
  </si>
  <si>
    <t>Alle für das Projekt relevanten Verhaltensregeln und Berufsvorschriften identifizieren und einhalten</t>
  </si>
  <si>
    <t>4.3.3.4</t>
  </si>
  <si>
    <t>Für das Projekt relevante Prinzipien und Ziele der Nachhaltigkeit identifizieren und einhalten</t>
  </si>
  <si>
    <t>4.3.3.5</t>
  </si>
  <si>
    <t>Für das Projekt relevante professionelle Standards und Tools bewerten, nutzen und weiterentwickeln</t>
  </si>
  <si>
    <t>4.3.3.6</t>
  </si>
  <si>
    <t>Die Projektmanagementkompetenz der Organisation beurteilen, vergleichen und verbessern</t>
  </si>
  <si>
    <t>4.3.4</t>
  </si>
  <si>
    <t>Macht und Interessen</t>
  </si>
  <si>
    <t>4.3.4.1</t>
  </si>
  <si>
    <t>Persönliche Ambitionen und Interessen Dritter und deren potenzielle Auswirkungen auf das Projekt beurteilen sowie diese Kenntnisse zum Nutzen des Projekts verwenden</t>
  </si>
  <si>
    <t>4.3.4.2</t>
  </si>
  <si>
    <t>Informellen Einfluss von Einzelpersonen und Personengruppen und deren potenzielle Auswirkungen auf das Projekt beurteilen sowie diese Kenntnisse zum Nutzen des Projekts verwenden</t>
  </si>
  <si>
    <t>4.3.4.3</t>
  </si>
  <si>
    <t>Persönlichkeiten und Arbeitsstile Dritter beurteilen und zum Nutzen des Projekts einsetzen</t>
  </si>
  <si>
    <t>4.3.5</t>
  </si>
  <si>
    <t>Kultur und Werte</t>
  </si>
  <si>
    <t>4.3.5.1</t>
  </si>
  <si>
    <t>Kultur und Werte der Gesellschaft und deren Auswirkungen auf das Projekt beurteilen</t>
  </si>
  <si>
    <t>4.3.5.2</t>
  </si>
  <si>
    <t>Das Projekt mit der formellen Kultur und den Werten der Organisation in Einklang bringen</t>
  </si>
  <si>
    <t>4.3.5.3</t>
  </si>
  <si>
    <t>Die Informelle Kultur und Werte der Organisation und deren Auswirkungen auf das Projekt beurteilen</t>
  </si>
  <si>
    <t>4.4</t>
  </si>
  <si>
    <r>
      <t>Menschen (</t>
    </r>
    <r>
      <rPr>
        <b/>
        <i/>
        <sz val="9"/>
        <color rgb="FFC00000"/>
        <rFont val="Verdana"/>
        <family val="2"/>
      </rPr>
      <t>people</t>
    </r>
    <r>
      <rPr>
        <b/>
        <sz val="9"/>
        <color rgb="FFC00000"/>
        <rFont val="Verdana"/>
        <family val="2"/>
      </rPr>
      <t>)</t>
    </r>
  </si>
  <si>
    <t>4.4.1</t>
  </si>
  <si>
    <t>Selbstreflexion und Selbstmanagement</t>
  </si>
  <si>
    <t>4.4.1.1</t>
  </si>
  <si>
    <t>Einfluss der eigenen Werte und persönlichen Erfahrungen auf die Arbeit identifizieren und reflektieren</t>
  </si>
  <si>
    <t>4.4.1.2</t>
  </si>
  <si>
    <t>Selbstvertrauen auf der Basis von persönlichen Stärken und Schwächen aufbauen</t>
  </si>
  <si>
    <t>4.4.1.3</t>
  </si>
  <si>
    <t>Persönliche Motivationen identifizieren und reflektieren, um persönliche Ziele zu setzen und darauf zu fokussieren</t>
  </si>
  <si>
    <t>4.4.1.4</t>
  </si>
  <si>
    <t>Eigene Arbeit abhängig von der Situation und den eigenen Ressourcen organisieren</t>
  </si>
  <si>
    <t>4.4.1.5</t>
  </si>
  <si>
    <t>Verantwortung für das persönliche Lernen und die persönliche Weiterentwicklung übernehmen</t>
  </si>
  <si>
    <t>4.4.2</t>
  </si>
  <si>
    <t>Persönliche Integrität und Verlässlichkeit</t>
  </si>
  <si>
    <t>4.4.2.1</t>
  </si>
  <si>
    <t>Ethische Werte bei allen Entscheidungen und Handlungen anerkennen und anwenden</t>
  </si>
  <si>
    <t>4.4.2.2</t>
  </si>
  <si>
    <t>Die Nachhaltigkeit von Leistungen und Ergebnissen fördern</t>
  </si>
  <si>
    <t>4.4.2.3</t>
  </si>
  <si>
    <t>Verantwortung für die eigenen Entscheidungen und Handlungen übernehmen</t>
  </si>
  <si>
    <t>4.4.2.4</t>
  </si>
  <si>
    <t>Widerspruchsfrei handeln, Entscheidungen treffen und kommunizieren</t>
  </si>
  <si>
    <t>4.4.2.5</t>
  </si>
  <si>
    <t>4.4.3</t>
  </si>
  <si>
    <t>Persönliche Kommunikation</t>
  </si>
  <si>
    <t>4.4.3.1</t>
  </si>
  <si>
    <t>Eindeutige und strukturierte Informationen an andere weitergeben und deren gleiches Verständnis sicherstellen</t>
  </si>
  <si>
    <t>4.4.3.2</t>
  </si>
  <si>
    <t>Offene Kommunikation ermöglichen und fördern</t>
  </si>
  <si>
    <t>4.4.3.3</t>
  </si>
  <si>
    <t>Kommunikationsarten und -kanäle auswählen, um die Bedürfnisse der Zielgruppe, der Situation und der Führungsebene zu erfüllen</t>
  </si>
  <si>
    <t>4.4.3.4</t>
  </si>
  <si>
    <t>Mit virtuellen Teams effektiv kommunizieren</t>
  </si>
  <si>
    <t>4.4.3.5</t>
  </si>
  <si>
    <t xml:space="preserve">Humor und Perspektivenwechsel angemessen anwenden </t>
  </si>
  <si>
    <t>4.4.4</t>
  </si>
  <si>
    <t>Beziehungen und Engagement</t>
  </si>
  <si>
    <t>4.4.4.1</t>
  </si>
  <si>
    <t>Persönliche und berufliche Beziehungen aufbauen und pflegen</t>
  </si>
  <si>
    <t>4.4.4.2</t>
  </si>
  <si>
    <t>Soziale Netzwerke aufbauen, moderieren und an ihnen teilnehmen</t>
  </si>
  <si>
    <t>4.4.4.3</t>
  </si>
  <si>
    <t>Durch Zuhören, Verständnis und Unterstützung Empathie zeigen</t>
  </si>
  <si>
    <t>4.4.4.4</t>
  </si>
  <si>
    <t>Vertrauen und Respekt zeigen, indem andere ermutigt werden ihre Meinungen und Bedenken zu äussern</t>
  </si>
  <si>
    <t>4.4.4.5</t>
  </si>
  <si>
    <t>Eigene Visionen und Ziele kommunizieren, um Engagement und Commitment Dritter zu erreichen</t>
  </si>
  <si>
    <t>4.4.5</t>
  </si>
  <si>
    <t>Führung</t>
  </si>
  <si>
    <t>4.4.5.1</t>
  </si>
  <si>
    <t>Initiative ergreifen und proaktiv mit Rat und Tat zur Seite stehen</t>
  </si>
  <si>
    <t>4.4.5.2</t>
  </si>
  <si>
    <t>Ownership übernehmen und Committment zeigen</t>
  </si>
  <si>
    <t>4.4.5.3</t>
  </si>
  <si>
    <t>Durch Vorgeben der Richtung, durch Coaching und Mentoring die Arbeit von Einzelpersonen und Teams leiten und verbessern</t>
  </si>
  <si>
    <t>4.4.5.4</t>
  </si>
  <si>
    <t>Macht und Einfluss angemessen auf Dritte ausüben, um die Ziele zu erreichen</t>
  </si>
  <si>
    <t>4.4.5.5</t>
  </si>
  <si>
    <t>Entscheidungen treffen, durchsetzen und überprüfen</t>
  </si>
  <si>
    <t>4.4.6</t>
  </si>
  <si>
    <t>Teamarbeit</t>
  </si>
  <si>
    <t>4.4.6.1</t>
  </si>
  <si>
    <t>Das Team zusammenstellen und entwickeln</t>
  </si>
  <si>
    <t>4.4.6.2</t>
  </si>
  <si>
    <t>Zusammenarbeit und Netzwerken zwischen Teammitgliedern fördern</t>
  </si>
  <si>
    <t>4.4.6.3</t>
  </si>
  <si>
    <t>Die Entwicklung des Teams und der Teammitglieder ermöglichen, unterstützen und überprüfen</t>
  </si>
  <si>
    <t>4.4.6.4</t>
  </si>
  <si>
    <t>Teams durch das Delegieren von Aufgaben und Verantwortlichkeiten stärken</t>
  </si>
  <si>
    <t>4.4.6.5</t>
  </si>
  <si>
    <t>Fehler erkennen, um das Lernen aus Fehlern zu ermöglichen</t>
  </si>
  <si>
    <t>4.4.7</t>
  </si>
  <si>
    <t>Konflikte und Krisen</t>
  </si>
  <si>
    <t>4.4.7.1</t>
  </si>
  <si>
    <t>Konflikte und Krisen antizipieren und wenn möglich verhindern</t>
  </si>
  <si>
    <t>4.4.7.2</t>
  </si>
  <si>
    <t>Ursachen und Auswirkungen von Konflikten und Krisen analysieren und angemessene Reaktionen auswählen</t>
  </si>
  <si>
    <t>4.4.7.3</t>
  </si>
  <si>
    <t>Konflikte und Krisen und/oder deren Auswirkungen lösen bzw. in ihnen vermitteln</t>
  </si>
  <si>
    <t>4.4.7.4</t>
  </si>
  <si>
    <t>Lernergebnisse aus Konflikten und Krisen identifizieren und weitergeben, um die zukünftige Arbeit zu verbessern</t>
  </si>
  <si>
    <t>4.4.8</t>
  </si>
  <si>
    <t>Vielseitigkeit</t>
  </si>
  <si>
    <t>4.4.8.1</t>
  </si>
  <si>
    <t>Ein offenes und kreatives Umfeld schaffen und unterstützen</t>
  </si>
  <si>
    <t>4.4.8.2</t>
  </si>
  <si>
    <t>Konzeptionelles Denken anwenden, um Situationen zu analysieren und Lösungsstrategien zu definieren</t>
  </si>
  <si>
    <t>4.4.8.3</t>
  </si>
  <si>
    <t>Analytische Techniken anwenden, um Situationen, Informationen und Trends zu analysieren</t>
  </si>
  <si>
    <t>4.4.8.4</t>
  </si>
  <si>
    <t>Kreative Techniken fördern und anwenden, um Alternativen und Lösungen zu finden</t>
  </si>
  <si>
    <t>4.4.8.5</t>
  </si>
  <si>
    <t>Ganzheitliche Sicht auf das Projekt und seinen Kontext fördern, um den Entscheidungsprozess zu verbessern</t>
  </si>
  <si>
    <t>4.4.9</t>
  </si>
  <si>
    <t>Verhandlungen</t>
  </si>
  <si>
    <t>4.4.9.1</t>
  </si>
  <si>
    <t>Interessen aller Parteien, die an den Verhandlungen beteiligt sind, identifizieren und analysieren</t>
  </si>
  <si>
    <t>4.4.9.2</t>
  </si>
  <si>
    <t>Optionen und Alternativen entwickeln und evaluieren, die das Potenzial haben, die Bedürfnisse aller Beteiligten zu erfüllen</t>
  </si>
  <si>
    <t>4.4.9.3</t>
  </si>
  <si>
    <t>Verhandlungsstrategie definieren, die mit den eigenen Zielen übereinstimmt und für alle beteiligten Parteien akzeptabel ist</t>
  </si>
  <si>
    <t>4.4.9.4</t>
  </si>
  <si>
    <t>Einigungen mit anderen Parteien erzielen, die mit den eigenen Zielen übereinstimmen</t>
  </si>
  <si>
    <t>4.4.9.5</t>
  </si>
  <si>
    <t>Zusätzliche Verkaufs- und Akquisitionsmöglichkeiten entdecken und ausschöpfen</t>
  </si>
  <si>
    <t>4.4.10</t>
  </si>
  <si>
    <t>Ergebnisorientierung</t>
  </si>
  <si>
    <t>4.4.10.1</t>
  </si>
  <si>
    <t>Alle Entscheidungen und Handlungen hinsichtlich ihrer Auswirkung auf den Projekterfolg und die Ziele der Organisation evaluieren</t>
  </si>
  <si>
    <t>4.4.10.2</t>
  </si>
  <si>
    <t>Bedürfnisse und Mittel aufeinander abstimmen, um Ergebnisse und Erfolge zu optimieren</t>
  </si>
  <si>
    <t>4.4.10.3</t>
  </si>
  <si>
    <t>Gesunde, sichere und produktive Arbeitsumgebung schaffen und aufrecht zu erhalten</t>
  </si>
  <si>
    <t>4.4.10.4</t>
  </si>
  <si>
    <t>Das Projekt, seine Prozesse und Ergebnisse promoten und 'verkaufen'</t>
  </si>
  <si>
    <t>4.4.10.5</t>
  </si>
  <si>
    <t>Ergebnisse liefern und Akzeptanz erhalten</t>
  </si>
  <si>
    <t>4.5</t>
  </si>
  <si>
    <r>
      <t>Praktiken (</t>
    </r>
    <r>
      <rPr>
        <b/>
        <i/>
        <sz val="9"/>
        <color rgb="FFC00000"/>
        <rFont val="Verdana"/>
        <family val="2"/>
      </rPr>
      <t>practice</t>
    </r>
    <r>
      <rPr>
        <b/>
        <sz val="9"/>
        <color rgb="FFC00000"/>
        <rFont val="Verdana"/>
        <family val="2"/>
      </rPr>
      <t>)</t>
    </r>
  </si>
  <si>
    <t>4.5.1</t>
  </si>
  <si>
    <t>Projektdesign</t>
  </si>
  <si>
    <t>4.5.1.1</t>
  </si>
  <si>
    <t>Erfolgskriterien anerkennen, priorisieren und überprüfen</t>
  </si>
  <si>
    <t>4.5.1.2</t>
  </si>
  <si>
    <t>Lessons Learned aus und mit anderen Projekten überprüfen, anwenden und austauschen</t>
  </si>
  <si>
    <t>4.5.1.3</t>
  </si>
  <si>
    <t>Projektkomplexität und ihre Konsequenzen für den Projektmanagementansatz bestimmen</t>
  </si>
  <si>
    <t>4.5.1.4</t>
  </si>
  <si>
    <t>Generellen Projektmanagement-Ansatz auswählen und anpassen</t>
  </si>
  <si>
    <t>4.5.1.5</t>
  </si>
  <si>
    <r>
      <t xml:space="preserve">Konzept für die Projektdurchführung entwerfen, überwachen und </t>
    </r>
    <r>
      <rPr>
        <sz val="9"/>
        <color indexed="8"/>
        <rFont val="Verdana"/>
        <family val="2"/>
      </rPr>
      <t>anpassen</t>
    </r>
  </si>
  <si>
    <t>4.5.2</t>
  </si>
  <si>
    <t>Anforderungen und Ziele</t>
  </si>
  <si>
    <t>4.5.2.1</t>
  </si>
  <si>
    <t>Hierarchie der Projektziele definieren und entwickeln</t>
  </si>
  <si>
    <t>4.5.2.2</t>
  </si>
  <si>
    <t>Bedürfnisse und Anforderungen der Projekt-Stakeholder identifizieren und analysieren</t>
  </si>
  <si>
    <t>4.5.2.3</t>
  </si>
  <si>
    <t>Anforderungen und Abnahmekriterien priorisieren und entscheiden</t>
  </si>
  <si>
    <t>4.5.3</t>
  </si>
  <si>
    <t>Leistungsumfang und Lieferobjekte</t>
  </si>
  <si>
    <t>4.5.3.1</t>
  </si>
  <si>
    <t>Lieferobjekte definieren</t>
  </si>
  <si>
    <t>4.5.3.2</t>
  </si>
  <si>
    <t>Leistungsumfang strukturieren</t>
  </si>
  <si>
    <t>4.5.3.3</t>
  </si>
  <si>
    <t>Arbeitspakete definieren</t>
  </si>
  <si>
    <t>4.5.3.4</t>
  </si>
  <si>
    <t xml:space="preserve">Konfiguration des Leistungsumfangs erstellen und aufrechterhalten </t>
  </si>
  <si>
    <t>4.5.4</t>
  </si>
  <si>
    <t>Ablauf und Termine</t>
  </si>
  <si>
    <t>4.5.4.1</t>
  </si>
  <si>
    <t xml:space="preserve">Aktivitäten definieren, die nötig sind, um das Projekt (ab)liefern zu können </t>
  </si>
  <si>
    <t>4.5.4.2</t>
  </si>
  <si>
    <t>Arbeitsaufwand und Dauer von Aktivitäten festlegen</t>
  </si>
  <si>
    <t>4.5.4.3</t>
  </si>
  <si>
    <t>Vorgehensweise für Termine und Phasen respektive Sprints festlegen</t>
  </si>
  <si>
    <t>4.5.4.4</t>
  </si>
  <si>
    <t>Abfolge der Projektaktivitäten bestimmen und einen Ablauf- und Terminplan erstellen</t>
  </si>
  <si>
    <t>4.5.4.5</t>
  </si>
  <si>
    <t>Fortschritt anhand des Terminplans überwachen und notwendige Anpassungen vornehmen</t>
  </si>
  <si>
    <t>4.5.5</t>
  </si>
  <si>
    <t>Organisation, Information und Dokumentation</t>
  </si>
  <si>
    <t>4.5.5.1</t>
  </si>
  <si>
    <t>Bedürfnisse der Stakeholder bezüglich Information und Dokumentation beurteilen und bestimmen</t>
  </si>
  <si>
    <t>4.5.5.2</t>
  </si>
  <si>
    <t>Struktur, Rollen und Verantwortlichkeiten im Projekt definieren</t>
  </si>
  <si>
    <t>4.5.5.3</t>
  </si>
  <si>
    <t>Infrastruktur, Prozesse und Informationssysteme aufbauen</t>
  </si>
  <si>
    <t>4.5.5.4</t>
  </si>
  <si>
    <t>Organisation des Projekts implementieren, überwachen und gegebenenfalls anpassen</t>
  </si>
  <si>
    <t>4.5.6</t>
  </si>
  <si>
    <t>Qualität</t>
  </si>
  <si>
    <t>4.5.6.1</t>
  </si>
  <si>
    <t>Qualitätsmanagementplan für das Projekt entwickeln, die Implementierung überwachen und gegebenenfalls überarbeiten</t>
  </si>
  <si>
    <t>4.5.6.2</t>
  </si>
  <si>
    <t>Projekt mit seinen Lieferobjekten überprüfen um sicherzustellen, dass sie die Anforderungen des Qualitätsmanagementplans weiterhin erfüllen</t>
  </si>
  <si>
    <t>4.5.6.3</t>
  </si>
  <si>
    <t>Erreichung der Qualitätsziele des Projekts verifizieren und erforderliche korrektive und/oder präventive Massnahmen empfehlen</t>
  </si>
  <si>
    <t>4.5.6.4</t>
  </si>
  <si>
    <t>Validierung von Projektergebnissen planen und organisieren</t>
  </si>
  <si>
    <t>4.5.6.5</t>
  </si>
  <si>
    <t>Qualität im Verlauf des Projekts sicherstellen</t>
  </si>
  <si>
    <t>4.5.7</t>
  </si>
  <si>
    <t>Kosten und Finanzierung</t>
  </si>
  <si>
    <t>4.5.7.1</t>
  </si>
  <si>
    <t>Projektkosten abschätzen</t>
  </si>
  <si>
    <t>4.5.7.2</t>
  </si>
  <si>
    <t>Projektbudget erstellen</t>
  </si>
  <si>
    <t>4.5.7.3</t>
  </si>
  <si>
    <t>Projektfinanzierung sichern</t>
  </si>
  <si>
    <t>4.5.7.4</t>
  </si>
  <si>
    <t>Finanzmanagement- und Berichtssystem für das Projekt entwickeln, einrichten und aufrechterhalten</t>
  </si>
  <si>
    <t>4.5.7.5</t>
  </si>
  <si>
    <t>Finanzen überwachen, um Abweichungen vom Projektplan zu  identifizieren und zu korrigieren</t>
  </si>
  <si>
    <t>4.5.8</t>
  </si>
  <si>
    <t>Ressourcen</t>
  </si>
  <si>
    <t>4.5.8.1</t>
  </si>
  <si>
    <t>Strategische Ressourcenplanung entwickeln, um die Projektergebnisse liefern zu können</t>
  </si>
  <si>
    <t>4.5.8.2</t>
  </si>
  <si>
    <t>Qualität und Menge der benötigten Ressourcen definieren</t>
  </si>
  <si>
    <t>4.5.8.3</t>
  </si>
  <si>
    <t>Potenzielle  Ressourcenquellen identifizieren und ihre Beschaffung verhandeln</t>
  </si>
  <si>
    <t>4.5.8.4</t>
  </si>
  <si>
    <t>Ressourcen gemäss dem festgelegten Bedarf zuweisen und verteilen</t>
  </si>
  <si>
    <t>4.5.8.5</t>
  </si>
  <si>
    <t>Ressourcenverbrauch evaluieren und erforderliche Korrekturmassnahmen ergreifen</t>
  </si>
  <si>
    <t>4.5.9</t>
  </si>
  <si>
    <t>Beschaffung</t>
  </si>
  <si>
    <t>4.5.9.1</t>
  </si>
  <si>
    <t>Beschaffungsbedarf, Optionen und Prozesse vereinbaren</t>
  </si>
  <si>
    <t>4.5.9.2</t>
  </si>
  <si>
    <t>Zu Evaluation und Auswahl von Lieferanten und Partnern beitragen</t>
  </si>
  <si>
    <t>4.5.9.3</t>
  </si>
  <si>
    <t>Zu Verhandlungen und Vereinbarungen von Vertragsbestimmungen beitragen, um diese in Einklang mit den Projektzielen zu bringen</t>
  </si>
  <si>
    <t>4.5.9.4</t>
  </si>
  <si>
    <t>Vertragsausführung überwachen, Probleme ansprechen und falls notwendig Entschädigungen verlangen</t>
  </si>
  <si>
    <t>4.5.10</t>
  </si>
  <si>
    <t>Planung und Steuerung</t>
  </si>
  <si>
    <t>4.5.10.1</t>
  </si>
  <si>
    <t>Projekt starten, Projektmanagement-Plan entwickeln und Zustimmung einholen</t>
  </si>
  <si>
    <t>4.5.10.2</t>
  </si>
  <si>
    <t>Übergang in eine neue Projektphase einleiten und managen</t>
  </si>
  <si>
    <t>4.5.10.3</t>
  </si>
  <si>
    <t>Projektleistung mit dem Projektplan abgleichen und gegebenenfalls Korrekturmassnahmen treffen</t>
  </si>
  <si>
    <t>4.5.10.4</t>
  </si>
  <si>
    <t>Bericht über den Projektfortschritt erstatten</t>
  </si>
  <si>
    <t>4.5.10.5</t>
  </si>
  <si>
    <r>
      <t xml:space="preserve">Projektänderungen beurteilen, Zustimmung für diese einholen und </t>
    </r>
    <r>
      <rPr>
        <sz val="9"/>
        <color indexed="8"/>
        <rFont val="Verdana"/>
        <family val="2"/>
      </rPr>
      <t>implementieren</t>
    </r>
  </si>
  <si>
    <t>4.5.10.6</t>
  </si>
  <si>
    <t>Eine Phase oder das Projekt abschliessen und evaluieren</t>
  </si>
  <si>
    <t>4.5.11</t>
  </si>
  <si>
    <t>Chancen und Risiken</t>
  </si>
  <si>
    <t>4.5.11.1</t>
  </si>
  <si>
    <t>Chancen- und Risikomanagementstruktur entwickeln und implementieren</t>
  </si>
  <si>
    <t>4.5.11.2</t>
  </si>
  <si>
    <t>Chancen und Risiken identifizieren</t>
  </si>
  <si>
    <t>4.5.11.3</t>
  </si>
  <si>
    <t>Wahrscheinlichkeit und Auswirkungen von Chancen und Risiken analysieren</t>
  </si>
  <si>
    <t>4.5.11.4</t>
  </si>
  <si>
    <t>Strategien auswählen und Massnahmen implementieren, um Chancen und Risiken zu adressieren</t>
  </si>
  <si>
    <t>4.5.11.5</t>
  </si>
  <si>
    <t>Chancen, Risiken und implementierte Massnahmen evaluieren und überwachen</t>
  </si>
  <si>
    <t>4.5.12</t>
  </si>
  <si>
    <t>Stakeholder</t>
  </si>
  <si>
    <t>4.5.12.1</t>
  </si>
  <si>
    <t>Stakeholder identifizieren und ihre Interessen und ihren Einfluss analysieren</t>
  </si>
  <si>
    <t>4.5.12.2</t>
  </si>
  <si>
    <t>Stakeholderstrategie und Kommunikationsplan entwickeln und aufrechterhalten</t>
  </si>
  <si>
    <t>4.5.12.3</t>
  </si>
  <si>
    <t>Geschäftsleitung, Auftraggeber und höheres Management einbinden, um Commitment zu erreichen und um Interessen und Erwartungen zu managen</t>
  </si>
  <si>
    <t>4.5.12.4</t>
  </si>
  <si>
    <t>Benutzer, Partner und  Lieferanten einbinden, um Kooperation und Commitment zu erreichen</t>
  </si>
  <si>
    <t>4.5.12.5</t>
  </si>
  <si>
    <t>Netzwerke und Allianzen aufbauen, aufrechterhalten und beenden</t>
  </si>
  <si>
    <t>4.5.13</t>
  </si>
  <si>
    <t>Change und Transformation</t>
  </si>
  <si>
    <t>4.5.13.1</t>
  </si>
  <si>
    <t>Adaptationsfähigkeit der Organisation(en) zu Veränderung beurteilen</t>
  </si>
  <si>
    <t>4.5.13.2</t>
  </si>
  <si>
    <t>Veränderungsanforderungen und Transformationschancen identifizieren</t>
  </si>
  <si>
    <t>4.5.13.3</t>
  </si>
  <si>
    <r>
      <t xml:space="preserve">Veränderungs- oder Transformationsstrategie </t>
    </r>
    <r>
      <rPr>
        <sz val="9"/>
        <color indexed="8"/>
        <rFont val="Verdana"/>
        <family val="2"/>
      </rPr>
      <t>entwickeln</t>
    </r>
  </si>
  <si>
    <t>4.5.13.4</t>
  </si>
  <si>
    <t>Veränderungs- oder Transformationsmanagement implementieren</t>
  </si>
  <si>
    <t>Anzahl Kompetenzen mit Fähigkeiten</t>
  </si>
  <si>
    <t>Anzahl Kompetenzen mit Fertigkeiten</t>
  </si>
  <si>
    <t>Anzahl Kompetenzen mit Wissen</t>
  </si>
  <si>
    <t>Anzahl Kompetenzen ohne Fähigkeiten, Fertigkeiten oder Wissen</t>
  </si>
  <si>
    <r>
      <t xml:space="preserve">Das </t>
    </r>
    <r>
      <rPr>
        <sz val="9"/>
        <color rgb="FFC00000"/>
        <rFont val="Verdana"/>
        <family val="2"/>
      </rPr>
      <t>Tabellenblatt 'Sum' (Summary)</t>
    </r>
    <r>
      <rPr>
        <sz val="9"/>
        <rFont val="Verdana"/>
        <family val="2"/>
      </rPr>
      <t xml:space="preserve"> zeigt die von Ihnen im vorliegenden Rezertifizierungsantrag gemachten Angaben im Überblick. Es dient Ihnen zur Kontrolle, ob Sie genügend Weiterbildung dokumentiert haben.</t>
    </r>
  </si>
  <si>
    <r>
      <t xml:space="preserve">Vorhandenes Zertifikat </t>
    </r>
    <r>
      <rPr>
        <sz val="9"/>
        <color rgb="FFC00000"/>
        <rFont val="Verdana"/>
        <family val="2"/>
      </rPr>
      <t>(bitte bei ausländischem Zertifikat einen Scan in Belegdatei mitliefern)</t>
    </r>
  </si>
  <si>
    <t>PLZ</t>
  </si>
  <si>
    <t>Diese Tabelle ist unbedingt auszufüllen. Das Beilegen eines CVs wird nicht akzeptiert.</t>
  </si>
  <si>
    <t>von (MM/JJJJ)</t>
  </si>
  <si>
    <t>bis (MM/JJJJ)</t>
  </si>
  <si>
    <t>Selbstbeurteilung integriert, kleinere Anpassungen</t>
  </si>
  <si>
    <t>Persönliche Angaben</t>
  </si>
  <si>
    <t>Antragsdatum</t>
  </si>
  <si>
    <t>Start Erfahrungszeitraum</t>
  </si>
  <si>
    <t>Ende Erfahrungszeitraum</t>
  </si>
  <si>
    <t>Sie können den Rezertifizierungsantrag frühestens 6 Monate vor Ablauf des Zertifikats einreichen.</t>
  </si>
  <si>
    <t>Ihr Zertifikat ist vor mehr als 6 Monaten abgelaufen. Nehmen Sie bitte mit uns Kontakt auf.</t>
  </si>
  <si>
    <t>Ihr Zertifikat ist vor mehr als 12 Monaten abgelaufen und kann nicht verlängert werden.</t>
  </si>
  <si>
    <t>Lesen Sie bitte vorgängig die Hinweise im Tabellenblatt 'Tips'! Tragen Sie zu Beginn unbedingt das Datum der Gültigkeit Ihres Zertifikats in Zeile 9 ein, da diese Angabe für die Berechnung der Betrachtungsperiode benötigt wird. BITTE LÖSCHEN SIE KEINE TABELLENBLÄTTER!</t>
  </si>
  <si>
    <t>Anpassung an Applikation 'Zert'</t>
  </si>
  <si>
    <t>Gwendolin Anna Rotach</t>
  </si>
  <si>
    <t>CH - Schweiz</t>
  </si>
  <si>
    <t>BG - Bulgarien</t>
  </si>
  <si>
    <t>EG - Ägypten</t>
  </si>
  <si>
    <t>GR - Griechenland</t>
  </si>
  <si>
    <t>NL - Niederlande</t>
  </si>
  <si>
    <t>PL - Polen</t>
  </si>
  <si>
    <t>SA - Saudi-Arabien</t>
  </si>
  <si>
    <t>SK - Slowakei</t>
  </si>
  <si>
    <t>UK - Vereinigtes Königreich</t>
  </si>
  <si>
    <t>Hinweise zur Einreichung des Antrags auf Rezertifizierung</t>
  </si>
  <si>
    <t>Online-Anmeldung</t>
  </si>
  <si>
    <t>Einverständnis</t>
  </si>
  <si>
    <r>
      <t>In unserem Zertifizierungsportal zert.vzpm.ch können Sie sich einloggen und den Rezertifizierungsprozess starten.
Die von Ihnen in diesem Antrag aufgeführten Weiterbildungen müssen Sie belegen. Scannen Sie die Belege (maximal 1 Seite pro Beleg) bitte ein, nummerieren Sie diese analog der Nummern in diesem Antrag, führen Sie alle Belege in einer PDF-Datei zusammen (</t>
    </r>
    <r>
      <rPr>
        <sz val="9"/>
        <color rgb="FFC00000"/>
        <rFont val="Verdana"/>
        <family val="2"/>
      </rPr>
      <t>kein ZIP-File</t>
    </r>
    <r>
      <rPr>
        <sz val="9"/>
        <rFont val="Verdana"/>
        <family val="2"/>
      </rPr>
      <t xml:space="preserve">) und laden Sie diese mit folgendem Namen im Portal hoch: </t>
    </r>
    <r>
      <rPr>
        <sz val="9"/>
        <color rgb="FFC00000"/>
        <rFont val="Verdana"/>
        <family val="2"/>
      </rPr>
      <t xml:space="preserve">Ihr Name_Ihr Vorname_Belege
</t>
    </r>
    <r>
      <rPr>
        <sz val="9"/>
        <rFont val="Verdana"/>
        <family val="2"/>
      </rPr>
      <t xml:space="preserve">
Bitte reichen Sie kein eigenes CV ein, sondern füllen Sie die Tabellen in diesem Antragsformular korrekt und vollständig aus.</t>
    </r>
  </si>
  <si>
    <t xml:space="preserve">Bei der Einreichung des Antrags auf Rezertifizierung werden Sie aufgefordert, Ihr Einverständnis zu den Regelungen des Rezertifizierungsverfahres abzugeben. Zudem können Sie Ihr Einverständnis zu weiteren Themen wie beispielsweise zur Publikation des erhaltenen Zertifikates geben. </t>
  </si>
  <si>
    <t>Selbstbeurteilung Agile Leadership</t>
  </si>
  <si>
    <t>4.K</t>
  </si>
  <si>
    <t>4.K1</t>
  </si>
  <si>
    <t>4.K1.1</t>
  </si>
  <si>
    <t>Agile Teams mit der Mission und der Vision der Organisation in Einklang bringen</t>
  </si>
  <si>
    <t>4.K1.2</t>
  </si>
  <si>
    <t>4.K1.3</t>
  </si>
  <si>
    <t>Rechtfertigung für die Veränderung entwickeln und sicherstellen, dass die betriebswirtschaftlichen und/oder organisationalen Gründe, die dazu geführt haben, weiterhin bestehen</t>
  </si>
  <si>
    <t>4.K1.4</t>
  </si>
  <si>
    <t>4.K1.5</t>
  </si>
  <si>
    <t>4.K2</t>
  </si>
  <si>
    <t>4.K2.1</t>
  </si>
  <si>
    <t>Prinzipien der agilen Arbeit und deren Einführung kennen</t>
  </si>
  <si>
    <t>4.K2.2</t>
  </si>
  <si>
    <t>Prinzipien des agilen Programmmanagements und deren Einführung kennen</t>
  </si>
  <si>
    <t>4.K2.3</t>
  </si>
  <si>
    <t>Prinzipien des agilen Portfoliomanagements und deren Einführung kennen</t>
  </si>
  <si>
    <t>4.K2.4</t>
  </si>
  <si>
    <t>Agile Arbeit mit den Supportfunktionen in Einklang bringen</t>
  </si>
  <si>
    <t>4.K2.5</t>
  </si>
  <si>
    <t>Agile Arbeit mit den Entscheidungs- und Berichterstattungsstrukturen sowie den Qualitätsanforderungen der Organisation in Einklang bringen</t>
  </si>
  <si>
    <t>4.K2.6</t>
  </si>
  <si>
    <t>Agile Arbeit mit den Prozessen und Funktionen des HR in Einklang bringen</t>
  </si>
  <si>
    <t>4.K2.7</t>
  </si>
  <si>
    <t>Agile Arbeit mit den Finanz- und Controlling-Prozessen in Einklang bringen</t>
  </si>
  <si>
    <t>4.K2.8</t>
  </si>
  <si>
    <t>Prinzipien des klassischen Managements und der agilen Arbeit verbinden</t>
  </si>
  <si>
    <t>4.K3</t>
  </si>
  <si>
    <t>4.K3.1</t>
  </si>
  <si>
    <t>Die für die agile Arbeit gültigen Rechtsvorschriften identifizieren und einhalten</t>
  </si>
  <si>
    <t>4.K3.2</t>
  </si>
  <si>
    <t>Alle für die agile Arbeit relevanten Vorschriften für Sicherheit, Gesundheit und Umweltschutz (SGU) identifizieren und einhalten</t>
  </si>
  <si>
    <t>4.K3.3</t>
  </si>
  <si>
    <t>Alle für die agile Arbeit relevanten Verhaltensregeln und Berufsvorschriften identifizieren und einhalten</t>
  </si>
  <si>
    <t>4.K3.4</t>
  </si>
  <si>
    <t>Für die agile Arbeit relevante Prinzipien und Ziele der Nachhaltigkeit identifizieren und einhalten</t>
  </si>
  <si>
    <t>4.K3.5</t>
  </si>
  <si>
    <t>Für die agile Arbeit relevante professionelle Standards und Tools beurteilen, nutzen und weiterentwickeln</t>
  </si>
  <si>
    <t>4.K3.6</t>
  </si>
  <si>
    <t>Agilität der Organisation beurteilen, vergleichen und verbessern</t>
  </si>
  <si>
    <t>4.K4</t>
  </si>
  <si>
    <t>4.K4.1</t>
  </si>
  <si>
    <t>Persönliche Ambitionen und Interessen Dritter und deren potenzielle Auswirkungen auf die agile Arbeit beurteilen sowie diese Kenntnisse zum Nutzen der agilen Arbeit verwenden</t>
  </si>
  <si>
    <t>4.K4.2</t>
  </si>
  <si>
    <t>Informellen Einfluss von Einzelpersonen und Personengruppen und deren potenzielle Auswirkungen auf die agile Arbeit beurteilen sowie diese Kenntnisse zum Nutzen der agilen Arbeit verwenden</t>
  </si>
  <si>
    <t>4.K4.3</t>
  </si>
  <si>
    <t>Persönlichkeiten und Arbeitsstile Dritter beurteilen und zum Nutzen der agilen Arbeit einsetzen</t>
  </si>
  <si>
    <t>4.K5</t>
  </si>
  <si>
    <t>4.K5.1</t>
  </si>
  <si>
    <t>Kultur und Werte der Gesellschaft und deren Auswirkungen auf die agile Arbeit beurteilen</t>
  </si>
  <si>
    <t>4.K5.2</t>
  </si>
  <si>
    <t>Organisationskultur zur besseren Abstimmung mit agilen Werten fördern</t>
  </si>
  <si>
    <t>4.K5.3</t>
  </si>
  <si>
    <t>Informelle Kultur und Werte der Organisation und deren Auswirkungen auf das agile Arbeiten beurteilen</t>
  </si>
  <si>
    <t>4.M</t>
  </si>
  <si>
    <t>4.M1</t>
  </si>
  <si>
    <t>4.M1.1</t>
  </si>
  <si>
    <t>4.M1.2</t>
  </si>
  <si>
    <t>4.M1.3</t>
  </si>
  <si>
    <t>4.M1.4</t>
  </si>
  <si>
    <t>Eigene Arbeit abhängig von der Situation, den eigenen Ressourcen und der Gesamtsituation des Teams organisieren</t>
  </si>
  <si>
    <t>4.M1.5</t>
  </si>
  <si>
    <t>4.M2</t>
  </si>
  <si>
    <t>4.M2.1</t>
  </si>
  <si>
    <t>4.M2.2</t>
  </si>
  <si>
    <t>Nachhaltigkeit von Leistungen und Ergebnissen fördern</t>
  </si>
  <si>
    <t>4.M2.3</t>
  </si>
  <si>
    <t>4.M2.4</t>
  </si>
  <si>
    <t>4.M2.5</t>
  </si>
  <si>
    <t>Aufgaben sorgfältig erfüllen, um Vertrauen bei anderen zu schaffen</t>
  </si>
  <si>
    <t>4.M3</t>
  </si>
  <si>
    <t>4.M3.1</t>
  </si>
  <si>
    <t>4.M3.2</t>
  </si>
  <si>
    <t>4.M3.3</t>
  </si>
  <si>
    <t>4.M3.4</t>
  </si>
  <si>
    <t>4.M3.5</t>
  </si>
  <si>
    <t>4.M4</t>
  </si>
  <si>
    <t>4.M4.1</t>
  </si>
  <si>
    <t>4.M4.2</t>
  </si>
  <si>
    <t>4.M4.3</t>
  </si>
  <si>
    <t>4.M4.4</t>
  </si>
  <si>
    <t>4.M4.5</t>
  </si>
  <si>
    <t>4.M4.6</t>
  </si>
  <si>
    <t>Im Netzwerk vorhandenes Sozialkapital nutzen und zu seiner Vergrösserung beitragen</t>
  </si>
  <si>
    <t>4.M5</t>
  </si>
  <si>
    <t>4.M5.1</t>
  </si>
  <si>
    <t>4.M5.2</t>
  </si>
  <si>
    <t>Verantwortung übernehmen und Engagement zeigen</t>
  </si>
  <si>
    <t>4.M5.3</t>
  </si>
  <si>
    <t>4.M5.4</t>
  </si>
  <si>
    <t>4.M5.5</t>
  </si>
  <si>
    <t>4.M6</t>
  </si>
  <si>
    <t>4.M6.1</t>
  </si>
  <si>
    <t>Zusammenstellung und Entwicklung des Teams unterstützen</t>
  </si>
  <si>
    <t>4.M6.2</t>
  </si>
  <si>
    <t>4.M6.3</t>
  </si>
  <si>
    <t>Entwicklung des Teams und der Teammitglieder ermöglichen, unterstützen und überprüfen</t>
  </si>
  <si>
    <t>4.M6.4</t>
  </si>
  <si>
    <t>4.M6.5</t>
  </si>
  <si>
    <t>Fehler erkennen und das kontinuierliche Lernen aus Fehlern zu ermöglichen</t>
  </si>
  <si>
    <t>4.M7</t>
  </si>
  <si>
    <t>4.M7.1</t>
  </si>
  <si>
    <t>4.M7.2</t>
  </si>
  <si>
    <t>Ursachen und Auswirkungen von Konflikten und Krisen analysieren und mit dem Team angemessene Reaktionen auswählen</t>
  </si>
  <si>
    <t>4.M7.3</t>
  </si>
  <si>
    <t>Konflikte und Krisen und/oder deren Auswirkungen mit dem Team lösen bzw. in ihnen vermitteln</t>
  </si>
  <si>
    <t>4.M7.4</t>
  </si>
  <si>
    <t>4.M8</t>
  </si>
  <si>
    <t>4.M8.1</t>
  </si>
  <si>
    <t>Einen offenen und kreativen Kontext schaffen und unterstützen</t>
  </si>
  <si>
    <t>4.M8.2</t>
  </si>
  <si>
    <t>4.M8.3</t>
  </si>
  <si>
    <t>4.M8.4</t>
  </si>
  <si>
    <t>4.M8.5</t>
  </si>
  <si>
    <t>Ganzheitliche Sicht auf die Situation und den Kontext fördern, um den Entscheidungsprozess zu verbessern</t>
  </si>
  <si>
    <t>4.M9</t>
  </si>
  <si>
    <t>4.M9.1</t>
  </si>
  <si>
    <t>4.M9.2</t>
  </si>
  <si>
    <t>4.M9.3</t>
  </si>
  <si>
    <t>4.M9.4</t>
  </si>
  <si>
    <t>4.M9.5</t>
  </si>
  <si>
    <t>4.M10</t>
  </si>
  <si>
    <t>4.M10.1</t>
  </si>
  <si>
    <t>Alle Entscheidungen und Handlungen hinsichtlich ihrer Auswirkung auf den Kundennutzen und die Ziele der Organisation evaluieren</t>
  </si>
  <si>
    <t>4.M10.2</t>
  </si>
  <si>
    <t>4.M10.3</t>
  </si>
  <si>
    <t>Gesunde, sichere und produktive Arbeitsumgebung schaffen und aufrecht erhalten</t>
  </si>
  <si>
    <t>4.M10.4</t>
  </si>
  <si>
    <t>Agile Arbeit und ihre Ergebnisse fördern und «verkaufen»</t>
  </si>
  <si>
    <t>4.M10.5</t>
  </si>
  <si>
    <t>4.P</t>
  </si>
  <si>
    <t>4.P1</t>
  </si>
  <si>
    <t>Design</t>
  </si>
  <si>
    <t>4.P1.1</t>
  </si>
  <si>
    <t>Gemeinsames Verständnis der Erfolgskriterien ermöglichen und sicherstellen, dass diese in der Vision dokumentiert sind</t>
  </si>
  <si>
    <t>4.P1.2</t>
  </si>
  <si>
    <t>Lessons learned aus der eigenen agilen Arbeit sowie diejenigen anderer Teams und relevanter Communities überprüfen, anwenden und austauschen</t>
  </si>
  <si>
    <t>4.P1.3</t>
  </si>
  <si>
    <t>Komplexität und ihre Auswirkungen auf die Arbeitsweise des Teams bestimmen</t>
  </si>
  <si>
    <t>4.P1.4</t>
  </si>
  <si>
    <t>Agile Arbeitsweise im Dialog mit den Teams wählen und prüfen</t>
  </si>
  <si>
    <t>4.P1.5</t>
  </si>
  <si>
    <t>Initiale Arbeitsweise gestalten sowie anschliessend überwachen und aktualisieren</t>
  </si>
  <si>
    <t>4.P2</t>
  </si>
  <si>
    <t>4.P2.1</t>
  </si>
  <si>
    <t>Vision definieren, Geschäftsziele priorisieren und agile Arbeit entsprechend ausrichten</t>
  </si>
  <si>
    <t>4.P2.2</t>
  </si>
  <si>
    <t>Bedürfnisse und Anforderungen der Stakeholder identifizieren und analysieren</t>
  </si>
  <si>
    <t>4.P2.3</t>
  </si>
  <si>
    <t>Lieferobjekte (Backlog Items) kontinuierlich priorisieren zwecks Maximierung des gelieferten Wertes</t>
  </si>
  <si>
    <t>4.P3</t>
  </si>
  <si>
    <t>4.P3.1</t>
  </si>
  <si>
    <t>Lösung oder Ergebnis definieren, beginnend mit einem MVP oder MMP</t>
  </si>
  <si>
    <t>4.P3.2</t>
  </si>
  <si>
    <t>Praxis- bzw. Markttauglichkeit der Lieferobjekte sicherstellen</t>
  </si>
  <si>
    <t>4.P3.3</t>
  </si>
  <si>
    <t>Lieferstruktur für die aufeinanderfolgenden iterativen Lieferungen definieren</t>
  </si>
  <si>
    <t>4.P3.4</t>
  </si>
  <si>
    <t>Konfiguration der Lieferungen und Lieferobjekte erstellen und pflegen</t>
  </si>
  <si>
    <t>4.P4</t>
  </si>
  <si>
    <t>4.P4.1</t>
  </si>
  <si>
    <t>Lieferobjekte für die nächste Lieferung festlegen</t>
  </si>
  <si>
    <t>4.P4.2</t>
  </si>
  <si>
    <t>Aufwand und Anzahl der Iterationen (oder Sprints) schätzen</t>
  </si>
  <si>
    <t>4.P4.3</t>
  </si>
  <si>
    <t>Roadmap festlegen (einschliesslich Inkremente, Ergebnisse, etc.)</t>
  </si>
  <si>
    <t>4.P4.4</t>
  </si>
  <si>
    <t>Abfolge von Lieferobjekten erstellen und inkrementelle Lieferungen planen</t>
  </si>
  <si>
    <t>4.P4.5</t>
  </si>
  <si>
    <t>Ergebnisse anhand des Release-Zeitplans überwachen und auf Änderungen reagieren</t>
  </si>
  <si>
    <t>4.P5</t>
  </si>
  <si>
    <t>4.P5.1</t>
  </si>
  <si>
    <t>4.P5.2</t>
  </si>
  <si>
    <t>Struktur, Rollen und Verantwortlichkeiten innerhalb der agilen Arbeit definieren</t>
  </si>
  <si>
    <t>4.P5.3</t>
  </si>
  <si>
    <t>4.P5.4</t>
  </si>
  <si>
    <t>Agile Teams moderieren, validieren und coachen</t>
  </si>
  <si>
    <t>4.P6</t>
  </si>
  <si>
    <t>4.P6.1</t>
  </si>
  <si>
    <t>Qualitätsregeln für die agile Arbeit entwickeln, umsetzen, überwachen und überarbeiten, so dass die Qualität keines Inkrements beeinträchtigt wird</t>
  </si>
  <si>
    <t>4.P6.2</t>
  </si>
  <si>
    <t>Agile Arbeit und ihre Ergebnisse überprüfen um sicherzustellen, dass sie weiterhin den Qualitätsanforderungen für jedes Inkrement entsprechen</t>
  </si>
  <si>
    <t>4.P6.3</t>
  </si>
  <si>
    <t>Erreichung der Qualitätsziele überprüfen und notwendige Verbesserungen empfehlen</t>
  </si>
  <si>
    <t>4.P6.4</t>
  </si>
  <si>
    <t>Validierung der Lieferobjekte planen und organisieren</t>
  </si>
  <si>
    <t>4.P6.5</t>
  </si>
  <si>
    <t>Qualität während der agilen Arbeit sicherstellen</t>
  </si>
  <si>
    <t>4.P7</t>
  </si>
  <si>
    <t>4.P7.1</t>
  </si>
  <si>
    <t>Lösungs- oder Ergebniskosten schätzen</t>
  </si>
  <si>
    <t>4.P7.2</t>
  </si>
  <si>
    <t>Budget für die agile Arbeit erstellen</t>
  </si>
  <si>
    <t>4.P7.3</t>
  </si>
  <si>
    <t>Finanzierung der agilen Arbeit sicherstellen</t>
  </si>
  <si>
    <t>4.P7.4</t>
  </si>
  <si>
    <t>Finanzmanagement und Berichtssystem für die agile Arbeit entwickeln, einrichten und aufrechterhalten</t>
  </si>
  <si>
    <t>4.P7.5</t>
  </si>
  <si>
    <t>Kosten und Finanzen überwachen, um Abweichungen zu identifizieren und zu korrigieren</t>
  </si>
  <si>
    <t>4.P8</t>
  </si>
  <si>
    <t>4.P8.1</t>
  </si>
  <si>
    <t>Strategischen Ressourcenplan entwickeln, um den Kundennutzen zu steigern</t>
  </si>
  <si>
    <t>4.P8.2</t>
  </si>
  <si>
    <t>4.P8.3</t>
  </si>
  <si>
    <t>Potenzielle Ressourcenquellen identifizieren und ihre Beschaffung verhandeln</t>
  </si>
  <si>
    <t>4.P8.4</t>
  </si>
  <si>
    <t>4.P8.5</t>
  </si>
  <si>
    <t>4.P9</t>
  </si>
  <si>
    <t>4.P9.1</t>
  </si>
  <si>
    <t>4.P9.2</t>
  </si>
  <si>
    <t>4.P9.3</t>
  </si>
  <si>
    <t>Zu Verhandlungen und Vereinbarungen von Vertragsbestimmungen beitragen, die alle beteiligten Parteien zufrieden stellen</t>
  </si>
  <si>
    <t>4.P9.4</t>
  </si>
  <si>
    <t>4.P10</t>
  </si>
  <si>
    <t>4.P10.1</t>
  </si>
  <si>
    <t>Agile Arbeit starten, Gesamtplan entwickeln und Zustimmung einholen</t>
  </si>
  <si>
    <t>4.P10.2</t>
  </si>
  <si>
    <t>Übergang zu einem neuen Release einleiten und managen</t>
  </si>
  <si>
    <t>4.P10.3</t>
  </si>
  <si>
    <t>Agile Arbeitsleistung anhand des Kundennutzens steuern und bei Bedarf anpassen</t>
  </si>
  <si>
    <t>4.P10.4</t>
  </si>
  <si>
    <t>Fortschritte transparent machen</t>
  </si>
  <si>
    <t>4.P10.5</t>
  </si>
  <si>
    <t>Sich ändernde Anforderungen begrüssen und verwerten, wenn sie dem Wettbewerbsvorteil des Kunden zugutekommen</t>
  </si>
  <si>
    <t>4.P11</t>
  </si>
  <si>
    <t>4.P11.1</t>
  </si>
  <si>
    <t>Chancen- und Risikomanagement für agiles Arbeiten entwickeln und umsetzen</t>
  </si>
  <si>
    <t>4.P11.2</t>
  </si>
  <si>
    <t>4.P11.3</t>
  </si>
  <si>
    <t>4.P11.4</t>
  </si>
  <si>
    <t>4.P11.5</t>
  </si>
  <si>
    <t>4.P12</t>
  </si>
  <si>
    <t>4.P12.1</t>
  </si>
  <si>
    <t>4.P12.2</t>
  </si>
  <si>
    <t>4.P12.3</t>
  </si>
  <si>
    <t>Kunden, Geschäftsleitungen und Kapitalgeber einbinden</t>
  </si>
  <si>
    <t>4.P12.4</t>
  </si>
  <si>
    <t>Anwender, Partner, Lieferanten und andere Stakeholder einbinden, um sie für Zusammenarbeit und Commitment zu gewinnen</t>
  </si>
  <si>
    <t>4.P12.5</t>
  </si>
  <si>
    <t>4.P13</t>
  </si>
  <si>
    <t>Veränderungs- oder Transformationsstrategie für die agile Arbeit entwickeln</t>
  </si>
  <si>
    <t>4.P14</t>
  </si>
  <si>
    <t>Selektion und Balance</t>
  </si>
  <si>
    <t>4.P14.1</t>
  </si>
  <si>
    <t>Kundennutzen von Lieferobjekten, Iterationen und Releases identifizieren und analysieren</t>
  </si>
  <si>
    <t>4.P14.2</t>
  </si>
  <si>
    <t>Lieferobjekte, Iterationen und Releases im Portfolio priorisieren</t>
  </si>
  <si>
    <t>4.P14.3</t>
  </si>
  <si>
    <t>Beurteilung und Lieferung der Lieferobjekte, Iterationen und Releases an strategischen Zielen ausrichten</t>
  </si>
  <si>
    <t>4.P14.4</t>
  </si>
  <si>
    <t>Entscheidungen zur Priorisierung wichtiger Lieferobjekte vorbereiten und unterstützen</t>
  </si>
  <si>
    <t>4.P14.5</t>
  </si>
  <si>
    <t>Verbesserungen in der gesamten Organisation ermöglichen</t>
  </si>
  <si>
    <r>
      <t xml:space="preserve">Füllen Sie bitte die Selbstbeurteilung für Projektmanagement oder Agile Leadership </t>
    </r>
    <r>
      <rPr>
        <sz val="9"/>
        <color rgb="FFC00000"/>
        <rFont val="Verdana"/>
        <family val="2"/>
      </rPr>
      <t>vollständig</t>
    </r>
    <r>
      <rPr>
        <sz val="9"/>
        <rFont val="Verdana"/>
        <family val="2"/>
      </rPr>
      <t xml:space="preserve"> aus, je nachdem für welche Rezertifizierung Sie den Antrag einreichen.</t>
    </r>
  </si>
  <si>
    <r>
      <t xml:space="preserve">Füllen Sie bitte die Selbstbeurteilung für Projektmanagement oder Agile Leadership </t>
    </r>
    <r>
      <rPr>
        <sz val="9"/>
        <color rgb="FFC00000"/>
        <rFont val="Verdana"/>
        <family val="2"/>
      </rPr>
      <t>vollständig</t>
    </r>
    <r>
      <rPr>
        <sz val="9"/>
        <color indexed="8"/>
        <rFont val="Verdana"/>
        <family val="2"/>
      </rPr>
      <t xml:space="preserve"> aus, je nachdem für welche Rezertifizierung Sie den Antrag einreichen.</t>
    </r>
  </si>
  <si>
    <t>K1 Strategie</t>
  </si>
  <si>
    <t>K2 Governance, Strukturen und Prozesse</t>
  </si>
  <si>
    <t>K3 Compliance, Standards und Regulationen</t>
  </si>
  <si>
    <t>K4 Macht und Interessen</t>
  </si>
  <si>
    <t>K5 Kultur und Werte</t>
  </si>
  <si>
    <t>M1 Selbstreflexion und Selbstmanagement</t>
  </si>
  <si>
    <t>M2 Persönliche Integrität und Verlässlichkeit</t>
  </si>
  <si>
    <t>M3 Persönliche Kommunikation</t>
  </si>
  <si>
    <t>M4 Beziehungen und Engagement</t>
  </si>
  <si>
    <t>M5 Führung</t>
  </si>
  <si>
    <t>M6 Teamarbeit</t>
  </si>
  <si>
    <t>M7 Konflikte und Krisen</t>
  </si>
  <si>
    <t>M8 Vielseitigkeit</t>
  </si>
  <si>
    <t>M9 Verhandlungen</t>
  </si>
  <si>
    <t>M10 Ergebnisorientierung</t>
  </si>
  <si>
    <t>P1 Projektdesign / Programmdesign / Portfoliodesign / Design</t>
  </si>
  <si>
    <t>P2 Anforderungen und Ziele / Nutzen und Ziele / Nutzen</t>
  </si>
  <si>
    <t>P4 Ablauf und Termine / Ablauf und Termine / Termine</t>
  </si>
  <si>
    <t>P5 Organisation, Information und Dokumentation</t>
  </si>
  <si>
    <t>P6 Qualität</t>
  </si>
  <si>
    <t>P7 Kosten und Finanzierung</t>
  </si>
  <si>
    <t>P8 Ressourcen</t>
  </si>
  <si>
    <t>P9 Beschaffung / Beschaffung und Partnerschaften / Beschaffung</t>
  </si>
  <si>
    <t>P10 Planung und Steuerung</t>
  </si>
  <si>
    <t>P11 Chancen und Risiken</t>
  </si>
  <si>
    <t>P12 Stakeholder</t>
  </si>
  <si>
    <t>P13 Change und Transformation</t>
  </si>
  <si>
    <t>P14 Projektselektion und Portfoliobalance / Selektion und Balance</t>
  </si>
  <si>
    <t>Formulieren Sie in ein paar Sätzen, welchen Nutzen Ihnen die besuchten Weiterbildungen für die eigene berufliche Praxis im Projektmanagement und/oder in Agile Leadership gebracht hat. Beziehen Sie dazu auch Ihre Angaben aus den Tabellenblättern 'Edu2' bis 'Edu7' mit ein.</t>
  </si>
  <si>
    <t>Führen Sie in dieser Tabelle diejenigen fachspezifischen Dokumente (Literatur, etc., auch elektronische Dokumente) auf, welche Sie studiert haben. Wählen Sie den betroffenen Kompetenzbereich oder die betroffene Kompetenz aus. Angerechnet werden 3 Minuten pro gelesene Seite, insgesamt maximal 75 Stunden.</t>
  </si>
  <si>
    <t>Führen Sie in dieser Tabelle von Ihnen wahrgenommene Positionen in fachlichen Vereinigungen, die dem Projektmanagement oder Agile Leadership nahe stehen, auf.
Angerechnet werden 30 Stunden pro Position und Jahr, insgesamt maximal 100 Stunden.</t>
  </si>
  <si>
    <t>Führen Sie in dieser Tabelle weitere fachliche Aktivitäten wie beispielsweise Assessments und Audits an, welche Sie vorgenommen haben. Rezertifizierungen können nicht angerechnet werden. Pro Stunde Aktivität wird eine Stunde anerkannt, angerechnet werden insgesamt maximal 40 Stunden.</t>
  </si>
  <si>
    <t>Projektleiter*in</t>
  </si>
  <si>
    <t>Co-Projektleiter*in</t>
  </si>
  <si>
    <t>Auftraggeber*in</t>
  </si>
  <si>
    <t>Leiter*in PL-Pool</t>
  </si>
  <si>
    <t>Leiter*in PMO</t>
  </si>
  <si>
    <t>Projektcontroller*in</t>
  </si>
  <si>
    <t>Projektunterstützer*in</t>
  </si>
  <si>
    <t>Qualitätsmanager*in</t>
  </si>
  <si>
    <t>Risikomanager*in</t>
  </si>
  <si>
    <t>Stv. Projektleiter*in</t>
  </si>
  <si>
    <t>Teilprojektleiter*in</t>
  </si>
  <si>
    <t>Testmanager*in</t>
  </si>
  <si>
    <t>Zertifikate</t>
  </si>
  <si>
    <t>Level D - Certified Agile Associate</t>
  </si>
  <si>
    <t>Agile(r) Projektleiter*in</t>
  </si>
  <si>
    <t>Epic Owner, Enterprise Architect</t>
  </si>
  <si>
    <t>Solution Manager/Architect/Engineer/Train Engineer</t>
  </si>
  <si>
    <t>Release Train Engineer</t>
  </si>
  <si>
    <t>Business Owner</t>
  </si>
  <si>
    <t>Head of Product Group, Product Manager, Product Owner</t>
  </si>
  <si>
    <t>System Architect/Engineer</t>
  </si>
  <si>
    <t>Agile Coach, Scrum Master</t>
  </si>
  <si>
    <t>Agile Rollen</t>
  </si>
  <si>
    <r>
      <t xml:space="preserve">Insgesamt in </t>
    </r>
    <r>
      <rPr>
        <sz val="9"/>
        <color rgb="FFC00000"/>
        <rFont val="Verdana"/>
        <family val="2"/>
      </rPr>
      <t>Agile Leadership</t>
    </r>
    <r>
      <rPr>
        <sz val="9"/>
        <color indexed="8"/>
        <rFont val="Verdana"/>
        <family val="2"/>
      </rPr>
      <t xml:space="preserve"> nachgewiesene Erfahrung</t>
    </r>
  </si>
  <si>
    <t>In Agile Leadership nachgewiesene Erfahrung</t>
  </si>
  <si>
    <t>Geben Sie bitte unten in den Tabellen Ihre Erfahrung in agilen Vorhaben an.</t>
  </si>
  <si>
    <t>Nachgewiesene Erfahrung in agilen Vorhaben</t>
  </si>
  <si>
    <t>Vorhaben Nr. 1</t>
  </si>
  <si>
    <t>Vorhaben Nr. 2</t>
  </si>
  <si>
    <t>Vorhaben Nr. 3</t>
  </si>
  <si>
    <t>Vorhaben Nr. 4</t>
  </si>
  <si>
    <t>Vorhaben Nr. 5</t>
  </si>
  <si>
    <t>Vorhaben Nr. 6</t>
  </si>
  <si>
    <t>Vorhaben Nr. 7</t>
  </si>
  <si>
    <t>Vorhaben Nr. 8</t>
  </si>
  <si>
    <t>Vorhaben Nr. 9</t>
  </si>
  <si>
    <t>Vorhaben Nr. 10</t>
  </si>
  <si>
    <t>Name des Vorhabens</t>
  </si>
  <si>
    <t>Ihre Rolle(n) im Vorhaben</t>
  </si>
  <si>
    <t>Rolle im Vorhaben/Unternehmen</t>
  </si>
  <si>
    <t>Strasse + Nummer</t>
  </si>
  <si>
    <t>Einbau Agile Leadership</t>
  </si>
  <si>
    <t>LI - Liechtenstein</t>
  </si>
  <si>
    <t>DE - Deutschland</t>
  </si>
  <si>
    <t>AT - Österreich</t>
  </si>
  <si>
    <t>------------------------------</t>
  </si>
  <si>
    <t>AL - Albanien</t>
  </si>
  <si>
    <t>AD - Andorra</t>
  </si>
  <si>
    <t>BE - Belgien</t>
  </si>
  <si>
    <t>BA - Bosnien-Herzegowina</t>
  </si>
  <si>
    <t>DK - Dänemark</t>
  </si>
  <si>
    <t>EE - Estland</t>
  </si>
  <si>
    <t>FI - Finnland</t>
  </si>
  <si>
    <t>FR - Frankreich</t>
  </si>
  <si>
    <t>IE - Irland</t>
  </si>
  <si>
    <t>IS - Island</t>
  </si>
  <si>
    <t>IT - Italien</t>
  </si>
  <si>
    <t>HR - Kroatien</t>
  </si>
  <si>
    <t>LV - Lettland</t>
  </si>
  <si>
    <t>LU - Luxemburg</t>
  </si>
  <si>
    <t>MT - Malta</t>
  </si>
  <si>
    <t>MC - Monaco</t>
  </si>
  <si>
    <t>MK - Nordmazedonien</t>
  </si>
  <si>
    <t>NO - Norwegen</t>
  </si>
  <si>
    <t>PT - Portugal</t>
  </si>
  <si>
    <t>RO - Rumänien</t>
  </si>
  <si>
    <t>RU - Russland</t>
  </si>
  <si>
    <t>SM - San Marino</t>
  </si>
  <si>
    <t>SE - Schweden</t>
  </si>
  <si>
    <t>SI - Slowenien</t>
  </si>
  <si>
    <t>ES - Spanien</t>
  </si>
  <si>
    <t>CZ - Tschechische Republik</t>
  </si>
  <si>
    <t>TR - Türkei</t>
  </si>
  <si>
    <t>HU - Ungarn</t>
  </si>
  <si>
    <t>CY - Zypern</t>
  </si>
  <si>
    <t>AF - Afghanistan</t>
  </si>
  <si>
    <t>DZ - Algerien</t>
  </si>
  <si>
    <t>AO - Angola</t>
  </si>
  <si>
    <t>AR - Argentinien</t>
  </si>
  <si>
    <t>AM - Armenien</t>
  </si>
  <si>
    <t>AZ - Aserbaidschan</t>
  </si>
  <si>
    <t>ET - Äthiopien</t>
  </si>
  <si>
    <t>AU - Australien</t>
  </si>
  <si>
    <t>BH - Bahrain</t>
  </si>
  <si>
    <t>BD - Bangladesh</t>
  </si>
  <si>
    <t>BY - Belarus</t>
  </si>
  <si>
    <t>BZ - Belize</t>
  </si>
  <si>
    <t>BJ - Benin</t>
  </si>
  <si>
    <t>BT - Bhutan</t>
  </si>
  <si>
    <t>BO - Bolivien</t>
  </si>
  <si>
    <t>BW - Botswana</t>
  </si>
  <si>
    <t>BR - Brasilien</t>
  </si>
  <si>
    <t>BF - Burkina Faso</t>
  </si>
  <si>
    <t>BI - Burundi</t>
  </si>
  <si>
    <t>CL - Chile</t>
  </si>
  <si>
    <t>CN - China</t>
  </si>
  <si>
    <t>CR - Costa Rica</t>
  </si>
  <si>
    <t>DO - Dominikanische Republik</t>
  </si>
  <si>
    <t>EC - Ecuador</t>
  </si>
  <si>
    <t>SV - El Salvador</t>
  </si>
  <si>
    <t>CI - Elfenbeinküste</t>
  </si>
  <si>
    <t>FO - Faröer Inseln</t>
  </si>
  <si>
    <t>GA - Gabun</t>
  </si>
  <si>
    <t>GM - Gambia</t>
  </si>
  <si>
    <t>GE - Georgien</t>
  </si>
  <si>
    <t>GH - Ghana</t>
  </si>
  <si>
    <t>GT - Guatemala</t>
  </si>
  <si>
    <t>GN - Guinea</t>
  </si>
  <si>
    <t>GW - Guinea Bissau</t>
  </si>
  <si>
    <t>GY - Guyana</t>
  </si>
  <si>
    <t>HN - Honduras</t>
  </si>
  <si>
    <t>HK - Hong Kong</t>
  </si>
  <si>
    <t>IN - Indien</t>
  </si>
  <si>
    <t>ID - Indonesien</t>
  </si>
  <si>
    <t>IQ - Irak</t>
  </si>
  <si>
    <t>IR - Iran</t>
  </si>
  <si>
    <t>IL - Israel</t>
  </si>
  <si>
    <t>JM - Jamaica</t>
  </si>
  <si>
    <t>JP - Japan</t>
  </si>
  <si>
    <t>YE - Jemen</t>
  </si>
  <si>
    <t>JO - Jordanien</t>
  </si>
  <si>
    <t>KH - Kambodscha</t>
  </si>
  <si>
    <t>CM - Kamerun</t>
  </si>
  <si>
    <t>CA - Kanada</t>
  </si>
  <si>
    <t>KZ - Kasachstan</t>
  </si>
  <si>
    <t>QA - Katar</t>
  </si>
  <si>
    <t>KE - Kenia</t>
  </si>
  <si>
    <t>CO - Kolumbien</t>
  </si>
  <si>
    <t>CG - Kongo</t>
  </si>
  <si>
    <t>CU - Kuba</t>
  </si>
  <si>
    <t>KW - Kuwait</t>
  </si>
  <si>
    <t>LA - Laos</t>
  </si>
  <si>
    <t>LB - Libanon</t>
  </si>
  <si>
    <t>LR - Liberia</t>
  </si>
  <si>
    <t>LY - Libyen</t>
  </si>
  <si>
    <t>LT - Litauen</t>
  </si>
  <si>
    <t>MW - Malawi</t>
  </si>
  <si>
    <t>MY - Malaysia</t>
  </si>
  <si>
    <t>ML - Mali</t>
  </si>
  <si>
    <t>MA - Marokko</t>
  </si>
  <si>
    <t>MR - Mauretanien</t>
  </si>
  <si>
    <t>MX - Mexiko</t>
  </si>
  <si>
    <t>MD - Moldawien</t>
  </si>
  <si>
    <t>MZ - Mozambique</t>
  </si>
  <si>
    <t>NA - Namibia</t>
  </si>
  <si>
    <t>NP - Nepal</t>
  </si>
  <si>
    <t>NZ - Neuseeland</t>
  </si>
  <si>
    <t>NI - Nicaragua</t>
  </si>
  <si>
    <t>NE - Niger</t>
  </si>
  <si>
    <t>NG - Nigeria</t>
  </si>
  <si>
    <t>KP - Nordkorea</t>
  </si>
  <si>
    <t>OM - Oman</t>
  </si>
  <si>
    <t>PK - Pakistan</t>
  </si>
  <si>
    <t>PA - Panama</t>
  </si>
  <si>
    <t>PY - Paraguay</t>
  </si>
  <si>
    <t>PE - Peru</t>
  </si>
  <si>
    <t>PH - Philippinen</t>
  </si>
  <si>
    <t>PR - Puerto Rico</t>
  </si>
  <si>
    <t>CF - Republik Zentralafrika</t>
  </si>
  <si>
    <t>RW - Ruanda</t>
  </si>
  <si>
    <t>ZM - Sambia</t>
  </si>
  <si>
    <t>SN - Senegal</t>
  </si>
  <si>
    <t>SL - Sierra Leone</t>
  </si>
  <si>
    <t>ZW - Simbabwe</t>
  </si>
  <si>
    <t>SG - Singapur</t>
  </si>
  <si>
    <t>SO - Somalia</t>
  </si>
  <si>
    <t>LK - Sri Lanka</t>
  </si>
  <si>
    <t>ZA - Südafrika</t>
  </si>
  <si>
    <t>SD - Sudan</t>
  </si>
  <si>
    <t>KR - Südkorea</t>
  </si>
  <si>
    <t>SR - Surinam</t>
  </si>
  <si>
    <t>SZ - Swasiland</t>
  </si>
  <si>
    <t>SY - Syrien</t>
  </si>
  <si>
    <t>TW - Taiwan</t>
  </si>
  <si>
    <t>TZ - Tansania</t>
  </si>
  <si>
    <t>TH - Thailand</t>
  </si>
  <si>
    <t>TG - Togo</t>
  </si>
  <si>
    <t>TD - Tschad</t>
  </si>
  <si>
    <t>TN - Tunesien</t>
  </si>
  <si>
    <t>UG - Uganda</t>
  </si>
  <si>
    <t>UA - Ukraine</t>
  </si>
  <si>
    <t>UY - Uruguay</t>
  </si>
  <si>
    <t>VE - Venezuela</t>
  </si>
  <si>
    <t>AE - Vereinigte Arabische Emirate</t>
  </si>
  <si>
    <t>US - Vereinigte Staaten von Amerika (USA)</t>
  </si>
  <si>
    <t>VN - Vietnam</t>
  </si>
  <si>
    <t>Länder</t>
  </si>
  <si>
    <t>Alle Kompetenzen der ICB4 agile</t>
  </si>
  <si>
    <t>Formelfehler Selbststudium und Schreibfehler korrigiert</t>
  </si>
  <si>
    <t>RS - Serbien</t>
  </si>
  <si>
    <t>XK - Kosovo</t>
  </si>
  <si>
    <r>
      <t>Der</t>
    </r>
    <r>
      <rPr>
        <sz val="9"/>
        <color rgb="FFC00000"/>
        <rFont val="Verdana"/>
        <family val="2"/>
      </rPr>
      <t xml:space="preserve"> vollständige Antrag auf Rezertifizierung</t>
    </r>
    <r>
      <rPr>
        <sz val="9"/>
        <rFont val="Verdana"/>
        <family val="2"/>
      </rPr>
      <t xml:space="preserve"> setzt sich aus den nachstehenden Dokumenten zusammen:
1) Antrag auf Rezertifizierung (vorliegende Excel-Datei)
2) Dokument mit allen Belegen
Der Antrag auf Rezertifizierung wird Ihnen im Zertifizierungsportal zur Verfügung gestellt.
</t>
    </r>
  </si>
  <si>
    <r>
      <t xml:space="preserve">Kern Ihres Antrags auf Rezertifizierung ist die vorliegende Excel-Datei. Füllen Sie die verschiedenen Tabellenblätter sorgfältig und vollständig aus und speichern Sie die Datei im Excel-Format unter dem vorgegebenen Namen ab.
Beginnen Sie unbedingt mit dem </t>
    </r>
    <r>
      <rPr>
        <sz val="9"/>
        <color rgb="FFC00000"/>
        <rFont val="Verdana"/>
        <family val="2"/>
      </rPr>
      <t>Tabellenblatt 'Pers' (Personalien)</t>
    </r>
    <r>
      <rPr>
        <sz val="9"/>
        <rFont val="Verdana"/>
        <family val="2"/>
      </rPr>
      <t xml:space="preserve">.
Dokumentieren Sie bitte die von Ihnen geforderte, fachliche Weiterbildung mittels der </t>
    </r>
    <r>
      <rPr>
        <sz val="9"/>
        <color rgb="FFC00000"/>
        <rFont val="Verdana"/>
        <family val="2"/>
      </rPr>
      <t xml:space="preserve">Tabellenblätter 'Edu1' </t>
    </r>
    <r>
      <rPr>
        <sz val="9"/>
        <rFont val="Verdana"/>
        <family val="2"/>
      </rPr>
      <t>bis</t>
    </r>
    <r>
      <rPr>
        <sz val="9"/>
        <color rgb="FFC00000"/>
        <rFont val="Verdana"/>
        <family val="2"/>
      </rPr>
      <t xml:space="preserve"> 'Edu7' (Education)</t>
    </r>
    <r>
      <rPr>
        <sz val="9"/>
        <rFont val="Verdana"/>
        <family val="2"/>
      </rPr>
      <t xml:space="preserve"> sowie Ihre praktische Erfahrung mittels den </t>
    </r>
    <r>
      <rPr>
        <sz val="9"/>
        <color rgb="FFC00000"/>
        <rFont val="Verdana"/>
        <family val="2"/>
      </rPr>
      <t xml:space="preserve">Tabellenblättern 'PM' für Projektmanagement </t>
    </r>
    <r>
      <rPr>
        <sz val="9"/>
        <rFont val="Verdana"/>
        <family val="2"/>
      </rPr>
      <t>und</t>
    </r>
    <r>
      <rPr>
        <sz val="9"/>
        <color rgb="FFC00000"/>
        <rFont val="Verdana"/>
        <family val="2"/>
      </rPr>
      <t xml:space="preserve"> 'Agil' für agile Vorhaben</t>
    </r>
    <r>
      <rPr>
        <sz val="9"/>
        <rFont val="Verdana"/>
        <family val="2"/>
      </rPr>
      <t>. Als fachliche Weiterbildungen werden all jene akzeptiert, welche einen inhaltlichen Bezug zur swiss.ICB4 bzw. zur swiss.ICB4agile aufweisen.
Die weiss hinterlegten Felder stehen Ihnen zum Ausfüllen zur Verfügung. In einigen Zellen finden Sie Pull-down-Menüs. Sollte Ihnen der zur Verfügung gestellte Platz nicht ausreichen, bitten wir Sie, sich mit unserer Geschäftsstelle in Verbindung zu setzen.</t>
    </r>
  </si>
  <si>
    <t>Titel (für Zertifikat)</t>
  </si>
  <si>
    <t>Flavio Käsermann</t>
  </si>
  <si>
    <t>Laura Bader</t>
  </si>
  <si>
    <t>Danai Bahalayothin</t>
  </si>
  <si>
    <t>Samira Geu</t>
  </si>
  <si>
    <t>Barbara Maier</t>
  </si>
  <si>
    <t>Varsha Jeyanthan</t>
  </si>
  <si>
    <t>4.P13.1</t>
  </si>
  <si>
    <t>4.P13.2</t>
  </si>
  <si>
    <t>4.P13.3</t>
  </si>
  <si>
    <t>4.P13.4</t>
  </si>
  <si>
    <t>P3 Leistungsumfang und Lieferobjekte / Leistungsumfang</t>
  </si>
  <si>
    <t>Dezember 2022</t>
  </si>
  <si>
    <t>VZPM_PMLD_Rezertifizierungsantrag_V9.1_DE</t>
  </si>
  <si>
    <t>Kleinere Ergänzungen vorgenommen</t>
  </si>
  <si>
    <r>
      <t xml:space="preserve">Mit der vorliegenden Datei reichen Sie einen Antrag auf Rezertifizierung IPMA Level D ein. Dieses Formular bezieht sich auf die </t>
    </r>
    <r>
      <rPr>
        <sz val="9"/>
        <color rgb="FFC00000"/>
        <rFont val="Verdana"/>
        <family val="2"/>
      </rPr>
      <t>swiss.ICB4 (Individual Competence Baseline)</t>
    </r>
    <r>
      <rPr>
        <sz val="9"/>
        <rFont val="Verdana"/>
        <family val="2"/>
      </rPr>
      <t xml:space="preserve"> bzw. auf die</t>
    </r>
    <r>
      <rPr>
        <sz val="9"/>
        <color rgb="FFC00000"/>
        <rFont val="Verdana"/>
        <family val="2"/>
      </rPr>
      <t xml:space="preserve"> swiss.ICB4agile (Reference Guide Agile)</t>
    </r>
    <r>
      <rPr>
        <sz val="9"/>
        <rFont val="Verdana"/>
        <family val="2"/>
      </rPr>
      <t>, welche Sie von unserer Internetseite als PDF-Datei herunterladen oder im Buchshop des spm (Schweizerische Gesellschaft für Projektmanagement) unter shop.spm.ch als gebundene Ausgabe kaufen können.</t>
    </r>
  </si>
  <si>
    <t>GQ - Äquatiorial Guinea</t>
  </si>
  <si>
    <t xml:space="preserve">Nachgewiesene fachliche Weiterbildung in Stunden   </t>
  </si>
  <si>
    <r>
      <t xml:space="preserve">Führen Sie in dieser Tabelle externe Lehrgänge, Seminare, Tagungen, Symposien und eLearnings (auch Online-Weiterbildungen, begleitet wie unbegleitet) sowie innerbetriebliche Weiterbildungen und interne Erfahrungsaustausche auf, an welchen Sie teilgenommen haben. Wählen Sie den betroffenen Kompetenzbereich oder die betroffene Kompetenz aus. Geben Sie die Präsenzzeit in Stunden an. Für eine Stunde Präsenzzeit wird eine Stunde Weiterbildung angerechnet.
</t>
    </r>
    <r>
      <rPr>
        <b/>
        <sz val="9"/>
        <color rgb="FFC00000"/>
        <rFont val="Verdana"/>
        <family val="2"/>
      </rPr>
      <t>Ganz unten im Tabellenblatt müssen Sie zwingend die Ergebnisse Ihrer Reflexion beschreiben.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</si>
</sst>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mm\-yyyy"/>
    <numFmt numFmtId="166" formatCode="mm\/yyyy"/>
    <numFmt numFmtId="167" formatCode="0;\-0;;@"/>
  </numFmts>
  <fonts count="29" x14ac:knownFonts="1">
    <font>
      <sz val="11"/>
      <color theme="1"/>
      <name val="Calibri"/>
      <family val="2"/>
      <scheme val="minor"/>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theme="1"/>
      <name val="Verdana"/>
      <family val="2"/>
    </font>
    <font>
      <sz val="9"/>
      <color indexed="8"/>
      <name val="Verdana"/>
      <family val="2"/>
    </font>
    <font>
      <b/>
      <sz val="9"/>
      <color indexed="8"/>
      <name val="Verdana"/>
      <family val="2"/>
    </font>
    <font>
      <sz val="9"/>
      <color theme="1"/>
      <name val="Verdana"/>
      <family val="2"/>
    </font>
    <font>
      <b/>
      <sz val="9"/>
      <color theme="1"/>
      <name val="Verdana"/>
      <family val="2"/>
    </font>
    <font>
      <u/>
      <sz val="11"/>
      <color theme="10"/>
      <name val="Calibri"/>
      <family val="2"/>
      <scheme val="minor"/>
    </font>
    <font>
      <sz val="9"/>
      <color rgb="FFC00000"/>
      <name val="Verdana"/>
      <family val="2"/>
    </font>
    <font>
      <b/>
      <sz val="9"/>
      <color rgb="FFC00000"/>
      <name val="Verdana"/>
      <family val="2"/>
    </font>
    <font>
      <sz val="9"/>
      <color theme="0" tint="-0.499984740745262"/>
      <name val="Verdana"/>
      <family val="2"/>
    </font>
    <font>
      <sz val="9"/>
      <name val="Verdana"/>
      <family val="2"/>
    </font>
    <font>
      <b/>
      <sz val="9"/>
      <name val="Verdana"/>
      <family val="2"/>
    </font>
    <font>
      <b/>
      <i/>
      <sz val="9"/>
      <color rgb="FFC00000"/>
      <name val="Verdana"/>
      <family val="2"/>
    </font>
    <font>
      <sz val="8"/>
      <name val="Calibri"/>
      <family val="2"/>
      <scheme val="minor"/>
    </font>
  </fonts>
  <fills count="11">
    <fill>
      <patternFill patternType="none"/>
    </fill>
    <fill>
      <patternFill patternType="gray125"/>
    </fill>
    <fill>
      <patternFill patternType="solid">
        <fgColor theme="0" tint="-4.9989318521683403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5"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21" fillId="0" borderId="0" applyNumberFormat="0" applyFill="0" applyBorder="0" applyAlignment="0" applyProtection="0"/>
  </cellStyleXfs>
  <cellXfs count="352">
    <xf numFmtId="0" fontId="0" fillId="0" borderId="0" xfId="0"/>
    <xf numFmtId="0" fontId="19" fillId="0" borderId="0" xfId="0" applyFont="1" applyAlignment="1">
      <alignment horizontal="left" vertical="center"/>
    </xf>
    <xf numFmtId="0" fontId="16" fillId="0" borderId="0" xfId="0" applyFont="1" applyAlignment="1">
      <alignment horizontal="left" vertical="center"/>
    </xf>
    <xf numFmtId="0" fontId="20" fillId="0" borderId="0" xfId="0" applyFont="1" applyAlignment="1">
      <alignment horizontal="left" vertical="center"/>
    </xf>
    <xf numFmtId="0" fontId="15" fillId="0" borderId="0" xfId="0" applyFont="1" applyAlignment="1">
      <alignment horizontal="left" vertical="center"/>
    </xf>
    <xf numFmtId="0" fontId="17" fillId="0" borderId="13" xfId="0" applyFont="1" applyFill="1" applyBorder="1" applyProtection="1"/>
    <xf numFmtId="0" fontId="17" fillId="0" borderId="13" xfId="0" applyFont="1" applyFill="1" applyBorder="1" applyAlignment="1" applyProtection="1">
      <alignment horizontal="left" vertical="center"/>
    </xf>
    <xf numFmtId="0" fontId="17" fillId="0" borderId="13" xfId="0" applyFont="1" applyFill="1" applyBorder="1" applyAlignment="1" applyProtection="1">
      <alignment horizontal="center"/>
    </xf>
    <xf numFmtId="0" fontId="14" fillId="0" borderId="0" xfId="0" applyFont="1" applyAlignment="1">
      <alignment horizontal="left" vertical="center"/>
    </xf>
    <xf numFmtId="0" fontId="17" fillId="0" borderId="0" xfId="0" applyFont="1" applyAlignment="1" applyProtection="1">
      <alignment vertical="center"/>
    </xf>
    <xf numFmtId="0" fontId="17" fillId="0" borderId="0" xfId="0" applyFont="1" applyFill="1" applyAlignment="1" applyProtection="1">
      <alignment vertical="center"/>
    </xf>
    <xf numFmtId="0" fontId="17" fillId="0" borderId="0" xfId="0" applyFont="1" applyFill="1" applyAlignment="1" applyProtection="1">
      <alignment horizontal="center" vertical="center"/>
    </xf>
    <xf numFmtId="0" fontId="17" fillId="0" borderId="0" xfId="0" applyFont="1" applyAlignment="1" applyProtection="1">
      <alignment horizontal="left" vertical="center"/>
    </xf>
    <xf numFmtId="0" fontId="17" fillId="0" borderId="0" xfId="0" applyFont="1" applyFill="1" applyAlignment="1" applyProtection="1">
      <alignment horizontal="left" vertical="center"/>
    </xf>
    <xf numFmtId="0" fontId="13" fillId="0" borderId="0" xfId="0" applyFont="1" applyAlignment="1">
      <alignment horizontal="left" vertical="center"/>
    </xf>
    <xf numFmtId="0" fontId="11" fillId="0" borderId="0" xfId="0" applyFont="1" applyAlignment="1">
      <alignment horizontal="left" vertical="center"/>
    </xf>
    <xf numFmtId="0" fontId="17" fillId="3" borderId="2" xfId="0" applyFont="1" applyFill="1" applyBorder="1" applyAlignment="1" applyProtection="1">
      <alignment vertical="center"/>
    </xf>
    <xf numFmtId="0" fontId="17" fillId="3" borderId="3" xfId="0" applyFont="1" applyFill="1" applyBorder="1" applyAlignment="1" applyProtection="1">
      <alignment vertical="center"/>
    </xf>
    <xf numFmtId="0" fontId="17" fillId="3" borderId="4" xfId="0" applyFont="1" applyFill="1" applyBorder="1" applyAlignment="1" applyProtection="1">
      <alignment horizontal="center" vertical="center"/>
    </xf>
    <xf numFmtId="0" fontId="17" fillId="3" borderId="5" xfId="0" applyFont="1" applyFill="1" applyBorder="1" applyAlignment="1" applyProtection="1">
      <alignment vertical="center"/>
    </xf>
    <xf numFmtId="0" fontId="18" fillId="3" borderId="0" xfId="0" applyFont="1" applyFill="1" applyBorder="1" applyAlignment="1" applyProtection="1">
      <alignment horizontal="left" vertical="center"/>
    </xf>
    <xf numFmtId="0" fontId="17" fillId="3" borderId="0" xfId="0" applyFont="1" applyFill="1" applyBorder="1" applyAlignment="1" applyProtection="1">
      <alignment vertical="center"/>
    </xf>
    <xf numFmtId="0" fontId="17" fillId="3" borderId="6" xfId="0" applyFont="1" applyFill="1" applyBorder="1" applyAlignment="1" applyProtection="1">
      <alignment horizontal="center" vertical="center"/>
    </xf>
    <xf numFmtId="0" fontId="18" fillId="3" borderId="0" xfId="0" applyFont="1" applyFill="1" applyBorder="1" applyAlignment="1" applyProtection="1">
      <alignment horizontal="left" vertical="top"/>
    </xf>
    <xf numFmtId="0" fontId="17" fillId="3" borderId="7" xfId="0" applyFont="1" applyFill="1" applyBorder="1" applyAlignment="1" applyProtection="1">
      <alignment vertical="center"/>
    </xf>
    <xf numFmtId="0" fontId="17" fillId="3" borderId="8" xfId="0" applyFont="1" applyFill="1" applyBorder="1" applyAlignment="1" applyProtection="1">
      <alignment vertical="center"/>
    </xf>
    <xf numFmtId="0" fontId="17" fillId="3" borderId="9" xfId="0" applyFont="1" applyFill="1" applyBorder="1" applyAlignment="1" applyProtection="1">
      <alignment horizontal="center" vertical="center"/>
    </xf>
    <xf numFmtId="0" fontId="12" fillId="3" borderId="1" xfId="0" applyFont="1" applyFill="1" applyBorder="1" applyAlignment="1">
      <alignment horizontal="left" vertical="center"/>
    </xf>
    <xf numFmtId="0" fontId="16" fillId="3" borderId="1" xfId="0" applyFont="1" applyFill="1" applyBorder="1" applyAlignment="1">
      <alignment horizontal="center" vertical="center"/>
    </xf>
    <xf numFmtId="0" fontId="17" fillId="0" borderId="0" xfId="0" applyFont="1" applyAlignment="1" applyProtection="1">
      <alignment horizontal="right" vertical="center"/>
    </xf>
    <xf numFmtId="0" fontId="17" fillId="3" borderId="3" xfId="0" applyFont="1" applyFill="1" applyBorder="1" applyAlignment="1" applyProtection="1">
      <alignment horizontal="right" vertical="center"/>
    </xf>
    <xf numFmtId="0" fontId="17" fillId="3" borderId="3" xfId="0" applyFont="1" applyFill="1" applyBorder="1" applyAlignment="1" applyProtection="1">
      <alignment horizontal="center" vertical="center"/>
    </xf>
    <xf numFmtId="0" fontId="17" fillId="3" borderId="4" xfId="0" applyFont="1" applyFill="1" applyBorder="1" applyAlignment="1" applyProtection="1">
      <alignment vertical="center"/>
    </xf>
    <xf numFmtId="0" fontId="17" fillId="3" borderId="0" xfId="0" applyFont="1" applyFill="1" applyBorder="1" applyAlignment="1" applyProtection="1">
      <alignment horizontal="center" vertical="center"/>
    </xf>
    <xf numFmtId="0" fontId="17" fillId="3" borderId="6" xfId="0" applyFont="1" applyFill="1" applyBorder="1" applyAlignment="1" applyProtection="1">
      <alignment vertical="center"/>
    </xf>
    <xf numFmtId="0" fontId="17" fillId="3" borderId="8" xfId="0" applyFont="1" applyFill="1" applyBorder="1" applyAlignment="1" applyProtection="1">
      <alignment horizontal="left" vertical="center"/>
    </xf>
    <xf numFmtId="0" fontId="17" fillId="3" borderId="8" xfId="0" applyFont="1" applyFill="1" applyBorder="1" applyAlignment="1" applyProtection="1">
      <alignment horizontal="right" vertical="center"/>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vertical="center"/>
    </xf>
    <xf numFmtId="14" fontId="17" fillId="3" borderId="0" xfId="0" applyNumberFormat="1" applyFont="1" applyFill="1" applyBorder="1" applyAlignment="1" applyProtection="1">
      <alignment horizontal="center" vertical="center"/>
    </xf>
    <xf numFmtId="3" fontId="17" fillId="3" borderId="0" xfId="0" applyNumberFormat="1" applyFont="1" applyFill="1" applyBorder="1" applyAlignment="1" applyProtection="1">
      <alignment horizontal="right" vertical="center"/>
    </xf>
    <xf numFmtId="0" fontId="22" fillId="3" borderId="0" xfId="0" applyFont="1" applyFill="1" applyBorder="1" applyAlignment="1" applyProtection="1">
      <alignment horizontal="right" vertical="center"/>
    </xf>
    <xf numFmtId="0" fontId="22" fillId="3" borderId="5" xfId="0" applyFont="1" applyFill="1" applyBorder="1" applyAlignment="1" applyProtection="1">
      <alignment horizontal="left" vertical="center" wrapText="1"/>
    </xf>
    <xf numFmtId="0" fontId="10" fillId="0" borderId="0" xfId="0" applyFont="1" applyAlignment="1">
      <alignment horizontal="left" vertical="center"/>
    </xf>
    <xf numFmtId="3" fontId="23" fillId="4" borderId="1" xfId="0" applyNumberFormat="1" applyFont="1" applyFill="1" applyBorder="1" applyAlignment="1" applyProtection="1">
      <alignment horizontal="center" vertical="center"/>
    </xf>
    <xf numFmtId="3" fontId="17" fillId="4" borderId="1" xfId="0" applyNumberFormat="1" applyFont="1" applyFill="1" applyBorder="1" applyAlignment="1" applyProtection="1">
      <alignment horizontal="center" vertical="center"/>
    </xf>
    <xf numFmtId="3" fontId="17" fillId="3" borderId="0" xfId="0" applyNumberFormat="1" applyFont="1" applyFill="1" applyBorder="1" applyAlignment="1" applyProtection="1">
      <alignment horizontal="center" vertical="center"/>
    </xf>
    <xf numFmtId="0" fontId="25" fillId="3" borderId="0" xfId="0" applyFont="1" applyFill="1" applyBorder="1" applyAlignment="1" applyProtection="1">
      <alignment horizontal="center" vertical="center"/>
    </xf>
    <xf numFmtId="0" fontId="22" fillId="0" borderId="0" xfId="0" applyFont="1" applyAlignment="1" applyProtection="1">
      <alignment horizontal="center" vertical="center"/>
    </xf>
    <xf numFmtId="0" fontId="22" fillId="0" borderId="0" xfId="0" applyFont="1" applyAlignment="1" applyProtection="1">
      <alignment horizontal="left" vertical="center"/>
    </xf>
    <xf numFmtId="0" fontId="25" fillId="0" borderId="0" xfId="0" applyFont="1" applyAlignment="1" applyProtection="1">
      <alignment vertical="center"/>
    </xf>
    <xf numFmtId="0" fontId="9" fillId="0" borderId="0" xfId="0" applyFont="1" applyAlignment="1">
      <alignment horizontal="left" vertical="center"/>
    </xf>
    <xf numFmtId="3" fontId="17" fillId="3" borderId="3" xfId="0" applyNumberFormat="1" applyFont="1" applyFill="1" applyBorder="1" applyAlignment="1" applyProtection="1">
      <alignment horizontal="center" vertical="center"/>
    </xf>
    <xf numFmtId="3" fontId="17" fillId="3" borderId="8" xfId="0" applyNumberFormat="1" applyFont="1" applyFill="1" applyBorder="1" applyAlignment="1" applyProtection="1">
      <alignment horizontal="center" vertical="center"/>
    </xf>
    <xf numFmtId="0" fontId="17" fillId="4" borderId="1" xfId="0" applyFont="1" applyFill="1" applyBorder="1" applyAlignment="1" applyProtection="1">
      <alignment horizontal="center" vertical="center"/>
    </xf>
    <xf numFmtId="0" fontId="17" fillId="3" borderId="2" xfId="0" applyFont="1" applyFill="1" applyBorder="1" applyProtection="1"/>
    <xf numFmtId="0" fontId="18" fillId="3" borderId="3" xfId="0" applyFont="1" applyFill="1" applyBorder="1" applyAlignment="1" applyProtection="1">
      <alignment horizontal="left" vertical="center"/>
    </xf>
    <xf numFmtId="0" fontId="17" fillId="3" borderId="3" xfId="0" applyFont="1" applyFill="1" applyBorder="1" applyProtection="1"/>
    <xf numFmtId="0" fontId="17" fillId="3" borderId="4" xfId="0" applyFont="1" applyFill="1" applyBorder="1" applyProtection="1"/>
    <xf numFmtId="0" fontId="17" fillId="3" borderId="5" xfId="0" applyFont="1" applyFill="1" applyBorder="1" applyProtection="1"/>
    <xf numFmtId="0" fontId="17" fillId="3" borderId="0" xfId="0" applyFont="1" applyFill="1" applyBorder="1" applyProtection="1"/>
    <xf numFmtId="0" fontId="17" fillId="3" borderId="0" xfId="0" applyFont="1" applyFill="1" applyBorder="1" applyAlignment="1" applyProtection="1">
      <alignment horizontal="center"/>
    </xf>
    <xf numFmtId="0" fontId="17" fillId="3" borderId="6" xfId="0" applyFont="1" applyFill="1" applyBorder="1" applyProtection="1"/>
    <xf numFmtId="0" fontId="17" fillId="3" borderId="9" xfId="0" applyFont="1" applyFill="1" applyBorder="1" applyProtection="1"/>
    <xf numFmtId="0" fontId="17" fillId="3" borderId="10" xfId="0" applyFont="1" applyFill="1" applyBorder="1" applyAlignment="1" applyProtection="1">
      <alignment horizontal="left" vertical="center"/>
    </xf>
    <xf numFmtId="0" fontId="17" fillId="3" borderId="1" xfId="0" applyFont="1" applyFill="1" applyBorder="1" applyAlignment="1" applyProtection="1">
      <alignment horizontal="center" vertical="center"/>
    </xf>
    <xf numFmtId="0" fontId="17" fillId="3" borderId="7" xfId="0" applyFont="1" applyFill="1" applyBorder="1" applyProtection="1"/>
    <xf numFmtId="0" fontId="17" fillId="3" borderId="8" xfId="0" applyFont="1" applyFill="1" applyBorder="1" applyProtection="1"/>
    <xf numFmtId="0" fontId="17" fillId="3" borderId="8" xfId="0" applyFont="1" applyFill="1" applyBorder="1" applyAlignment="1" applyProtection="1">
      <alignment horizontal="center"/>
    </xf>
    <xf numFmtId="0" fontId="17" fillId="3" borderId="3" xfId="0" applyFont="1" applyFill="1" applyBorder="1" applyAlignment="1" applyProtection="1">
      <alignment horizontal="left" vertical="center"/>
    </xf>
    <xf numFmtId="0" fontId="17" fillId="3" borderId="3" xfId="0" applyFont="1" applyFill="1" applyBorder="1" applyAlignment="1" applyProtection="1">
      <alignment horizontal="center"/>
    </xf>
    <xf numFmtId="49" fontId="17" fillId="3" borderId="0" xfId="0" applyNumberFormat="1" applyFont="1" applyFill="1" applyBorder="1" applyAlignment="1" applyProtection="1">
      <alignment horizontal="center" vertical="center"/>
    </xf>
    <xf numFmtId="9" fontId="17" fillId="3" borderId="0" xfId="0" applyNumberFormat="1" applyFont="1" applyFill="1" applyBorder="1" applyAlignment="1" applyProtection="1">
      <alignment horizontal="center" vertical="center"/>
    </xf>
    <xf numFmtId="49" fontId="17" fillId="5" borderId="0" xfId="0" applyNumberFormat="1" applyFont="1" applyFill="1" applyBorder="1" applyAlignment="1" applyProtection="1">
      <alignment horizontal="center" vertical="center"/>
    </xf>
    <xf numFmtId="49" fontId="17" fillId="5" borderId="0" xfId="0" applyNumberFormat="1" applyFont="1" applyFill="1" applyBorder="1" applyAlignment="1" applyProtection="1">
      <alignment horizontal="left" vertical="center"/>
    </xf>
    <xf numFmtId="165" fontId="17" fillId="5" borderId="0" xfId="0" applyNumberFormat="1" applyFont="1" applyFill="1" applyBorder="1" applyAlignment="1" applyProtection="1">
      <alignment horizontal="center" vertical="center"/>
    </xf>
    <xf numFmtId="9" fontId="17" fillId="5" borderId="0" xfId="0" applyNumberFormat="1" applyFont="1" applyFill="1" applyBorder="1" applyAlignment="1" applyProtection="1">
      <alignment horizontal="center" vertical="center"/>
    </xf>
    <xf numFmtId="3" fontId="17" fillId="5" borderId="0" xfId="0" applyNumberFormat="1" applyFont="1" applyFill="1" applyBorder="1" applyAlignment="1" applyProtection="1">
      <alignment horizontal="center" vertical="center"/>
    </xf>
    <xf numFmtId="0" fontId="17" fillId="5" borderId="0" xfId="0" applyFont="1" applyFill="1" applyBorder="1" applyProtection="1"/>
    <xf numFmtId="49" fontId="17" fillId="3" borderId="8" xfId="0" applyNumberFormat="1" applyFont="1" applyFill="1" applyBorder="1" applyAlignment="1" applyProtection="1">
      <alignment horizontal="center" vertical="center"/>
    </xf>
    <xf numFmtId="49" fontId="17" fillId="3" borderId="8" xfId="0" applyNumberFormat="1" applyFont="1" applyFill="1" applyBorder="1" applyAlignment="1" applyProtection="1">
      <alignment horizontal="left" vertical="center"/>
    </xf>
    <xf numFmtId="165" fontId="17" fillId="3" borderId="8" xfId="0" applyNumberFormat="1" applyFont="1" applyFill="1" applyBorder="1" applyAlignment="1" applyProtection="1">
      <alignment horizontal="center" vertical="center"/>
    </xf>
    <xf numFmtId="9" fontId="17" fillId="3" borderId="8" xfId="0" applyNumberFormat="1" applyFont="1" applyFill="1" applyBorder="1" applyAlignment="1" applyProtection="1">
      <alignment horizontal="center" vertical="center"/>
    </xf>
    <xf numFmtId="3" fontId="25" fillId="4" borderId="1" xfId="0" applyNumberFormat="1" applyFont="1" applyFill="1" applyBorder="1" applyAlignment="1" applyProtection="1">
      <alignment horizontal="center" vertical="center"/>
    </xf>
    <xf numFmtId="49" fontId="17" fillId="3" borderId="3" xfId="0" applyNumberFormat="1" applyFont="1" applyFill="1" applyBorder="1" applyAlignment="1" applyProtection="1">
      <alignment horizontal="center" vertical="center"/>
    </xf>
    <xf numFmtId="49" fontId="17" fillId="3" borderId="3" xfId="0" applyNumberFormat="1" applyFont="1" applyFill="1" applyBorder="1" applyAlignment="1" applyProtection="1">
      <alignment horizontal="left" vertical="center"/>
    </xf>
    <xf numFmtId="165" fontId="17" fillId="3" borderId="3" xfId="0" applyNumberFormat="1" applyFont="1" applyFill="1" applyBorder="1" applyAlignment="1" applyProtection="1">
      <alignment horizontal="center" vertical="center"/>
    </xf>
    <xf numFmtId="9" fontId="17" fillId="3" borderId="3" xfId="0" applyNumberFormat="1" applyFont="1" applyFill="1" applyBorder="1" applyAlignment="1" applyProtection="1">
      <alignment horizontal="center" vertical="center"/>
    </xf>
    <xf numFmtId="3" fontId="26" fillId="4" borderId="1" xfId="0" applyNumberFormat="1" applyFont="1" applyFill="1" applyBorder="1" applyAlignment="1" applyProtection="1">
      <alignment horizontal="center" vertical="center"/>
    </xf>
    <xf numFmtId="0" fontId="8" fillId="0" borderId="0" xfId="0" applyFont="1" applyAlignment="1">
      <alignment horizontal="left" vertical="center"/>
    </xf>
    <xf numFmtId="0" fontId="17" fillId="0" borderId="3" xfId="0" applyFont="1" applyFill="1" applyBorder="1" applyProtection="1"/>
    <xf numFmtId="49" fontId="17" fillId="0" borderId="3" xfId="0" applyNumberFormat="1" applyFont="1" applyFill="1" applyBorder="1" applyAlignment="1" applyProtection="1">
      <alignment horizontal="left" vertical="center"/>
    </xf>
    <xf numFmtId="165" fontId="17" fillId="0" borderId="3" xfId="0" applyNumberFormat="1" applyFont="1" applyFill="1" applyBorder="1" applyAlignment="1" applyProtection="1">
      <alignment horizontal="center" vertical="center"/>
    </xf>
    <xf numFmtId="9" fontId="17" fillId="0" borderId="3" xfId="0" applyNumberFormat="1" applyFont="1" applyFill="1" applyBorder="1" applyAlignment="1" applyProtection="1">
      <alignment horizontal="center" vertical="center"/>
    </xf>
    <xf numFmtId="3" fontId="17" fillId="0" borderId="3" xfId="0" applyNumberFormat="1" applyFont="1" applyFill="1" applyBorder="1" applyAlignment="1" applyProtection="1">
      <alignment horizontal="center" vertical="center"/>
    </xf>
    <xf numFmtId="0" fontId="17" fillId="0" borderId="0" xfId="0" applyFont="1" applyFill="1" applyBorder="1" applyAlignment="1" applyProtection="1">
      <alignment horizontal="left" vertical="center"/>
    </xf>
    <xf numFmtId="0" fontId="7" fillId="0" borderId="0" xfId="0" applyFont="1" applyAlignment="1">
      <alignment horizontal="left" vertical="center"/>
    </xf>
    <xf numFmtId="49" fontId="25" fillId="3" borderId="2" xfId="0" applyNumberFormat="1" applyFont="1" applyFill="1" applyBorder="1" applyProtection="1"/>
    <xf numFmtId="49" fontId="25" fillId="3" borderId="3" xfId="0" applyNumberFormat="1" applyFont="1" applyFill="1" applyBorder="1" applyAlignment="1" applyProtection="1">
      <alignment horizontal="left" vertical="center"/>
    </xf>
    <xf numFmtId="49" fontId="25" fillId="3" borderId="3" xfId="0" applyNumberFormat="1" applyFont="1" applyFill="1" applyBorder="1" applyAlignment="1" applyProtection="1">
      <alignment horizontal="center" vertical="center"/>
    </xf>
    <xf numFmtId="49" fontId="25" fillId="3" borderId="4" xfId="0" applyNumberFormat="1" applyFont="1" applyFill="1" applyBorder="1" applyProtection="1"/>
    <xf numFmtId="49" fontId="25" fillId="3" borderId="5" xfId="0" applyNumberFormat="1" applyFont="1" applyFill="1" applyBorder="1" applyProtection="1"/>
    <xf numFmtId="49" fontId="25" fillId="3" borderId="0" xfId="0" applyNumberFormat="1" applyFont="1" applyFill="1" applyBorder="1" applyAlignment="1" applyProtection="1">
      <alignment horizontal="center" vertical="center"/>
    </xf>
    <xf numFmtId="49" fontId="25" fillId="3" borderId="6" xfId="0" applyNumberFormat="1" applyFont="1" applyFill="1" applyBorder="1" applyProtection="1"/>
    <xf numFmtId="49" fontId="25" fillId="3" borderId="7" xfId="0" applyNumberFormat="1" applyFont="1" applyFill="1" applyBorder="1" applyProtection="1"/>
    <xf numFmtId="49" fontId="25" fillId="3" borderId="8" xfId="0" applyNumberFormat="1" applyFont="1" applyFill="1" applyBorder="1" applyProtection="1"/>
    <xf numFmtId="49" fontId="25" fillId="3" borderId="9" xfId="0" applyNumberFormat="1" applyFont="1" applyFill="1" applyBorder="1" applyProtection="1"/>
    <xf numFmtId="49" fontId="25" fillId="3" borderId="0" xfId="0" applyNumberFormat="1" applyFont="1" applyFill="1" applyBorder="1" applyAlignment="1" applyProtection="1">
      <alignment horizontal="right" vertical="center"/>
    </xf>
    <xf numFmtId="49" fontId="25" fillId="3" borderId="0" xfId="0" applyNumberFormat="1" applyFont="1" applyFill="1" applyBorder="1" applyAlignment="1" applyProtection="1">
      <alignment horizontal="left" vertical="top" wrapText="1"/>
    </xf>
    <xf numFmtId="0" fontId="25" fillId="0" borderId="0" xfId="0" applyFont="1" applyAlignment="1">
      <alignment horizontal="left" vertical="center"/>
    </xf>
    <xf numFmtId="0" fontId="6" fillId="0" borderId="0" xfId="0" applyFont="1" applyAlignment="1">
      <alignment horizontal="left" vertical="center"/>
    </xf>
    <xf numFmtId="0" fontId="17" fillId="0" borderId="0" xfId="0" applyNumberFormat="1" applyFont="1" applyAlignment="1" applyProtection="1">
      <alignment horizontal="center" vertical="center"/>
    </xf>
    <xf numFmtId="49" fontId="17" fillId="3" borderId="0" xfId="0" applyNumberFormat="1" applyFont="1" applyFill="1" applyBorder="1" applyAlignment="1" applyProtection="1">
      <alignment horizontal="left" vertical="top" wrapText="1"/>
    </xf>
    <xf numFmtId="0" fontId="17" fillId="3" borderId="0" xfId="0" applyFont="1" applyFill="1" applyBorder="1" applyAlignment="1" applyProtection="1">
      <alignment horizontal="left" vertical="center"/>
    </xf>
    <xf numFmtId="49" fontId="25" fillId="6" borderId="1" xfId="0" applyNumberFormat="1" applyFont="1" applyFill="1" applyBorder="1" applyAlignment="1" applyProtection="1">
      <alignment horizontal="center" vertical="center"/>
    </xf>
    <xf numFmtId="49" fontId="17" fillId="4" borderId="1" xfId="0" applyNumberFormat="1" applyFont="1" applyFill="1" applyBorder="1" applyAlignment="1" applyProtection="1">
      <alignment horizontal="center" vertical="center"/>
    </xf>
    <xf numFmtId="49" fontId="17" fillId="3" borderId="0" xfId="0" applyNumberFormat="1" applyFont="1" applyFill="1" applyBorder="1" applyAlignment="1" applyProtection="1">
      <alignment horizontal="left" vertical="center"/>
    </xf>
    <xf numFmtId="0" fontId="17" fillId="0" borderId="0" xfId="0" applyFont="1" applyAlignment="1" applyProtection="1">
      <alignment horizontal="center" vertical="center"/>
    </xf>
    <xf numFmtId="49" fontId="25" fillId="3" borderId="0" xfId="0" applyNumberFormat="1" applyFont="1" applyFill="1" applyBorder="1" applyAlignment="1" applyProtection="1">
      <alignment horizontal="left" vertical="center"/>
    </xf>
    <xf numFmtId="0" fontId="17" fillId="3" borderId="0" xfId="0" applyFont="1" applyFill="1" applyBorder="1" applyAlignment="1" applyProtection="1">
      <alignment horizontal="right" vertical="center"/>
    </xf>
    <xf numFmtId="165" fontId="17" fillId="3" borderId="0" xfId="0" applyNumberFormat="1" applyFont="1" applyFill="1" applyBorder="1" applyAlignment="1" applyProtection="1">
      <alignment horizontal="center" vertical="center"/>
    </xf>
    <xf numFmtId="0" fontId="24" fillId="3" borderId="0" xfId="0" applyFont="1" applyFill="1" applyBorder="1" applyAlignment="1" applyProtection="1">
      <alignment horizontal="center" vertical="center"/>
    </xf>
    <xf numFmtId="0" fontId="16" fillId="3" borderId="1" xfId="0" applyFont="1" applyFill="1" applyBorder="1" applyAlignment="1">
      <alignment horizontal="left" vertical="center"/>
    </xf>
    <xf numFmtId="14" fontId="17" fillId="0" borderId="1" xfId="0" applyNumberFormat="1" applyFont="1" applyBorder="1" applyAlignment="1" applyProtection="1">
      <alignment horizontal="center" vertical="center"/>
      <protection locked="0"/>
    </xf>
    <xf numFmtId="0" fontId="14" fillId="0" borderId="0" xfId="0" applyFont="1" applyAlignment="1" applyProtection="1">
      <alignment horizontal="left" vertical="center"/>
    </xf>
    <xf numFmtId="49" fontId="17" fillId="3" borderId="6" xfId="0" applyNumberFormat="1" applyFont="1" applyFill="1" applyBorder="1" applyAlignment="1" applyProtection="1">
      <alignment horizontal="right" vertical="center"/>
    </xf>
    <xf numFmtId="14" fontId="17" fillId="3" borderId="3" xfId="0" applyNumberFormat="1" applyFont="1" applyFill="1" applyBorder="1" applyAlignment="1" applyProtection="1">
      <alignment horizontal="center" vertical="center"/>
    </xf>
    <xf numFmtId="49" fontId="17" fillId="3" borderId="6" xfId="0" applyNumberFormat="1" applyFont="1" applyFill="1" applyBorder="1" applyAlignment="1" applyProtection="1">
      <alignment horizontal="left" vertical="center"/>
    </xf>
    <xf numFmtId="0" fontId="13" fillId="0" borderId="0" xfId="0" applyFont="1" applyAlignment="1" applyProtection="1">
      <alignment horizontal="left" vertical="center"/>
    </xf>
    <xf numFmtId="0" fontId="17" fillId="5" borderId="1" xfId="0" applyFont="1" applyFill="1" applyBorder="1" applyAlignment="1" applyProtection="1">
      <alignment horizontal="left" vertical="center"/>
      <protection locked="0"/>
    </xf>
    <xf numFmtId="0" fontId="17" fillId="3" borderId="0" xfId="0" applyFont="1" applyFill="1" applyBorder="1" applyAlignment="1" applyProtection="1">
      <alignment horizontal="left" vertical="center"/>
    </xf>
    <xf numFmtId="0" fontId="17" fillId="0" borderId="0" xfId="0" applyFont="1" applyAlignment="1" applyProtection="1">
      <alignment horizontal="center" vertical="center"/>
    </xf>
    <xf numFmtId="0" fontId="17" fillId="0" borderId="0" xfId="0" applyFont="1" applyFill="1" applyBorder="1" applyProtection="1"/>
    <xf numFmtId="49" fontId="17" fillId="0" borderId="0" xfId="0" applyNumberFormat="1" applyFont="1" applyFill="1" applyBorder="1" applyAlignment="1" applyProtection="1">
      <alignment horizontal="left" vertical="center"/>
    </xf>
    <xf numFmtId="165" fontId="17" fillId="0" borderId="0" xfId="0" applyNumberFormat="1" applyFont="1" applyFill="1" applyBorder="1" applyAlignment="1" applyProtection="1">
      <alignment horizontal="center" vertical="center"/>
    </xf>
    <xf numFmtId="9" fontId="17" fillId="0" borderId="0" xfId="0" applyNumberFormat="1" applyFont="1" applyFill="1" applyBorder="1" applyAlignment="1" applyProtection="1">
      <alignment horizontal="center" vertical="center"/>
    </xf>
    <xf numFmtId="3" fontId="17" fillId="0" borderId="0" xfId="0" applyNumberFormat="1" applyFont="1" applyFill="1" applyBorder="1" applyAlignment="1" applyProtection="1">
      <alignment horizontal="center" vertical="center"/>
    </xf>
    <xf numFmtId="14" fontId="17" fillId="0" borderId="0" xfId="0" applyNumberFormat="1" applyFont="1" applyAlignment="1" applyProtection="1">
      <alignment horizontal="left" vertical="center"/>
    </xf>
    <xf numFmtId="0" fontId="17" fillId="3" borderId="0" xfId="0" applyFont="1" applyFill="1" applyBorder="1" applyAlignment="1" applyProtection="1">
      <alignment horizontal="left" vertical="center"/>
    </xf>
    <xf numFmtId="0" fontId="5" fillId="0" borderId="0" xfId="0" applyFont="1" applyAlignment="1">
      <alignment horizontal="left" vertical="center"/>
    </xf>
    <xf numFmtId="0" fontId="17" fillId="3" borderId="0" xfId="0" applyFont="1" applyFill="1" applyBorder="1" applyAlignment="1" applyProtection="1">
      <alignment horizontal="left" vertical="center"/>
    </xf>
    <xf numFmtId="49" fontId="17" fillId="3" borderId="0" xfId="0" applyNumberFormat="1" applyFont="1" applyFill="1" applyBorder="1" applyAlignment="1" applyProtection="1">
      <alignment horizontal="left" vertical="center"/>
    </xf>
    <xf numFmtId="9" fontId="17" fillId="5" borderId="1" xfId="0" applyNumberFormat="1" applyFont="1" applyFill="1" applyBorder="1" applyAlignment="1" applyProtection="1">
      <alignment horizontal="center" vertical="center"/>
      <protection locked="0"/>
    </xf>
    <xf numFmtId="0" fontId="17" fillId="0" borderId="0" xfId="0" applyFont="1" applyAlignment="1" applyProtection="1">
      <alignment horizontal="center" vertical="center"/>
    </xf>
    <xf numFmtId="14" fontId="16" fillId="0" borderId="0" xfId="0" applyNumberFormat="1" applyFont="1" applyBorder="1" applyAlignment="1">
      <alignment horizontal="left" vertical="center"/>
    </xf>
    <xf numFmtId="164" fontId="16" fillId="0" borderId="0" xfId="0" applyNumberFormat="1" applyFont="1" applyBorder="1" applyAlignment="1">
      <alignment horizontal="center" vertical="center"/>
    </xf>
    <xf numFmtId="0" fontId="16" fillId="0" borderId="0" xfId="0" applyFont="1" applyBorder="1" applyAlignment="1">
      <alignment horizontal="left" vertical="center"/>
    </xf>
    <xf numFmtId="0" fontId="12" fillId="0" borderId="0" xfId="0" applyFont="1" applyBorder="1" applyAlignment="1">
      <alignment horizontal="left" vertical="center"/>
    </xf>
    <xf numFmtId="0" fontId="17" fillId="0" borderId="0" xfId="0" applyFont="1" applyAlignment="1" applyProtection="1">
      <alignment horizontal="center" vertical="center"/>
    </xf>
    <xf numFmtId="0" fontId="17" fillId="3" borderId="0" xfId="0" applyFont="1" applyFill="1" applyBorder="1" applyAlignment="1" applyProtection="1">
      <alignment horizontal="left" vertical="center"/>
    </xf>
    <xf numFmtId="0" fontId="17" fillId="0" borderId="0" xfId="0" applyFont="1" applyAlignment="1" applyProtection="1">
      <alignment horizontal="center" vertical="center"/>
    </xf>
    <xf numFmtId="0" fontId="17" fillId="3" borderId="0" xfId="0" applyFont="1" applyFill="1" applyBorder="1" applyAlignment="1" applyProtection="1">
      <alignment horizontal="right" vertical="center"/>
    </xf>
    <xf numFmtId="3" fontId="25" fillId="0" borderId="0" xfId="0" applyNumberFormat="1" applyFont="1" applyAlignment="1" applyProtection="1">
      <alignment vertical="center"/>
    </xf>
    <xf numFmtId="0" fontId="17" fillId="3" borderId="0" xfId="0" applyFont="1" applyFill="1" applyBorder="1" applyAlignment="1" applyProtection="1">
      <alignment horizontal="left" vertical="center"/>
    </xf>
    <xf numFmtId="49" fontId="17" fillId="3" borderId="8" xfId="0" applyNumberFormat="1" applyFont="1" applyFill="1" applyBorder="1" applyAlignment="1" applyProtection="1">
      <alignment horizontal="left" vertical="center"/>
    </xf>
    <xf numFmtId="0" fontId="17" fillId="0" borderId="0" xfId="0" applyFont="1" applyAlignment="1" applyProtection="1">
      <alignment horizontal="center" vertical="center"/>
    </xf>
    <xf numFmtId="0" fontId="17" fillId="3" borderId="0" xfId="0" applyFont="1" applyFill="1" applyBorder="1" applyAlignment="1" applyProtection="1">
      <alignment horizontal="right" vertical="center"/>
    </xf>
    <xf numFmtId="0" fontId="17" fillId="3" borderId="6" xfId="0" applyFont="1" applyFill="1" applyBorder="1" applyAlignment="1" applyProtection="1">
      <alignment horizontal="right" vertical="center"/>
    </xf>
    <xf numFmtId="49" fontId="17" fillId="3" borderId="0" xfId="0" applyNumberFormat="1" applyFont="1" applyFill="1" applyBorder="1" applyAlignment="1" applyProtection="1">
      <alignment horizontal="right" vertical="center"/>
    </xf>
    <xf numFmtId="0" fontId="3" fillId="0" borderId="0" xfId="0" applyFont="1" applyAlignment="1">
      <alignment horizontal="left" vertical="center"/>
    </xf>
    <xf numFmtId="14" fontId="2" fillId="0" borderId="0" xfId="0" applyNumberFormat="1" applyFont="1" applyAlignment="1">
      <alignment horizontal="left" vertical="center"/>
    </xf>
    <xf numFmtId="0" fontId="2" fillId="0" borderId="0" xfId="0" applyFont="1" applyAlignment="1">
      <alignment horizontal="left" vertical="center"/>
    </xf>
    <xf numFmtId="14" fontId="17" fillId="3" borderId="8" xfId="0" applyNumberFormat="1" applyFont="1" applyFill="1" applyBorder="1" applyAlignment="1" applyProtection="1">
      <alignment horizontal="center" vertical="center"/>
    </xf>
    <xf numFmtId="49" fontId="25" fillId="0" borderId="0" xfId="0" applyNumberFormat="1" applyFont="1" applyFill="1" applyAlignment="1" applyProtection="1">
      <alignment horizontal="center" vertical="center"/>
    </xf>
    <xf numFmtId="0" fontId="17" fillId="3" borderId="0" xfId="0" applyFont="1" applyFill="1" applyBorder="1" applyAlignment="1" applyProtection="1">
      <alignment horizontal="left" vertical="center"/>
    </xf>
    <xf numFmtId="49" fontId="17" fillId="3" borderId="8" xfId="0" applyNumberFormat="1" applyFont="1" applyFill="1" applyBorder="1" applyAlignment="1" applyProtection="1">
      <alignment horizontal="left" vertical="center"/>
    </xf>
    <xf numFmtId="49" fontId="17" fillId="4" borderId="1" xfId="0" applyNumberFormat="1" applyFont="1" applyFill="1" applyBorder="1" applyAlignment="1" applyProtection="1">
      <alignment horizontal="left" vertical="center"/>
    </xf>
    <xf numFmtId="49" fontId="23" fillId="3" borderId="0" xfId="0" applyNumberFormat="1" applyFont="1" applyFill="1" applyBorder="1" applyAlignment="1" applyProtection="1">
      <alignment horizontal="left" vertical="center"/>
    </xf>
    <xf numFmtId="0" fontId="17" fillId="0" borderId="0" xfId="0" applyFont="1" applyAlignment="1" applyProtection="1">
      <alignment horizontal="center" vertical="center"/>
    </xf>
    <xf numFmtId="49" fontId="17" fillId="3" borderId="0" xfId="0" applyNumberFormat="1" applyFont="1" applyFill="1" applyBorder="1" applyAlignment="1" applyProtection="1">
      <alignment horizontal="left" vertical="center"/>
    </xf>
    <xf numFmtId="0" fontId="18" fillId="3" borderId="0" xfId="0" applyFont="1" applyFill="1" applyBorder="1" applyAlignment="1" applyProtection="1">
      <alignment vertical="center"/>
    </xf>
    <xf numFmtId="0" fontId="23" fillId="3" borderId="0" xfId="0" applyFont="1" applyFill="1" applyBorder="1" applyAlignment="1" applyProtection="1">
      <alignment vertical="center"/>
    </xf>
    <xf numFmtId="0" fontId="18" fillId="3" borderId="0" xfId="0" applyFont="1" applyFill="1" applyBorder="1" applyAlignment="1" applyProtection="1">
      <alignment horizontal="left" vertical="center"/>
    </xf>
    <xf numFmtId="0" fontId="17" fillId="3" borderId="3" xfId="0" applyFont="1" applyFill="1" applyBorder="1" applyAlignment="1" applyProtection="1">
      <alignment vertical="center" wrapText="1"/>
    </xf>
    <xf numFmtId="0" fontId="17" fillId="3" borderId="0" xfId="0" applyFont="1" applyFill="1" applyBorder="1" applyAlignment="1" applyProtection="1">
      <alignment vertical="center" wrapText="1"/>
    </xf>
    <xf numFmtId="0" fontId="17" fillId="4" borderId="1" xfId="0" applyFont="1" applyFill="1" applyBorder="1" applyAlignment="1" applyProtection="1">
      <alignment horizontal="center" vertical="center" wrapText="1"/>
    </xf>
    <xf numFmtId="0" fontId="17" fillId="3" borderId="0" xfId="0" applyFont="1" applyFill="1" applyBorder="1" applyAlignment="1" applyProtection="1">
      <alignment horizontal="center" vertical="center" wrapText="1"/>
    </xf>
    <xf numFmtId="49" fontId="18" fillId="3" borderId="0" xfId="0" applyNumberFormat="1" applyFont="1" applyFill="1" applyBorder="1" applyAlignment="1" applyProtection="1">
      <alignment horizontal="left" vertical="center"/>
    </xf>
    <xf numFmtId="0" fontId="17" fillId="0" borderId="1" xfId="0" applyFont="1" applyFill="1" applyBorder="1" applyAlignment="1" applyProtection="1">
      <alignment horizontal="center" vertical="center"/>
      <protection locked="0"/>
    </xf>
    <xf numFmtId="0" fontId="17" fillId="0" borderId="1" xfId="0" applyNumberFormat="1" applyFont="1" applyBorder="1" applyAlignment="1" applyProtection="1">
      <alignment horizontal="center" vertical="center"/>
    </xf>
    <xf numFmtId="0" fontId="17" fillId="3" borderId="13" xfId="0" applyFont="1" applyFill="1" applyBorder="1" applyAlignment="1" applyProtection="1">
      <alignment horizontal="center" vertical="center"/>
    </xf>
    <xf numFmtId="0" fontId="17" fillId="4" borderId="1" xfId="0" applyFont="1" applyFill="1" applyBorder="1" applyAlignment="1" applyProtection="1">
      <alignment vertical="center" wrapText="1"/>
    </xf>
    <xf numFmtId="0" fontId="17" fillId="0" borderId="0" xfId="0" applyFont="1" applyBorder="1" applyAlignment="1" applyProtection="1">
      <alignment vertical="center"/>
    </xf>
    <xf numFmtId="0" fontId="25" fillId="4" borderId="1" xfId="0" applyFont="1" applyFill="1" applyBorder="1" applyAlignment="1" applyProtection="1">
      <alignment vertical="center" wrapText="1"/>
    </xf>
    <xf numFmtId="0" fontId="17" fillId="3" borderId="0" xfId="0" applyFont="1" applyFill="1" applyBorder="1" applyAlignment="1" applyProtection="1">
      <alignment horizontal="right" vertical="center" wrapText="1"/>
    </xf>
    <xf numFmtId="0" fontId="17" fillId="7" borderId="1" xfId="0" applyFont="1" applyFill="1" applyBorder="1" applyAlignment="1" applyProtection="1">
      <alignment horizontal="center" vertical="center"/>
    </xf>
    <xf numFmtId="0" fontId="17" fillId="8" borderId="1" xfId="0" applyFont="1" applyFill="1" applyBorder="1" applyAlignment="1" applyProtection="1">
      <alignment horizontal="center" vertical="center"/>
    </xf>
    <xf numFmtId="0" fontId="17" fillId="9" borderId="1" xfId="0" applyFont="1" applyFill="1" applyBorder="1" applyAlignment="1" applyProtection="1">
      <alignment horizontal="center" vertical="center"/>
    </xf>
    <xf numFmtId="0" fontId="17" fillId="10" borderId="1" xfId="0" applyFont="1" applyFill="1" applyBorder="1" applyAlignment="1" applyProtection="1">
      <alignment horizontal="center" vertical="center"/>
    </xf>
    <xf numFmtId="0" fontId="17" fillId="3" borderId="8" xfId="0" applyFont="1" applyFill="1" applyBorder="1" applyAlignment="1" applyProtection="1">
      <alignment vertical="center" wrapText="1"/>
    </xf>
    <xf numFmtId="49" fontId="17" fillId="0" borderId="0" xfId="0" applyNumberFormat="1" applyFont="1" applyAlignment="1" applyProtection="1">
      <alignment horizontal="left" vertical="center"/>
    </xf>
    <xf numFmtId="0" fontId="17" fillId="0" borderId="0" xfId="0" applyFont="1" applyAlignment="1" applyProtection="1">
      <alignment vertical="center" wrapText="1"/>
    </xf>
    <xf numFmtId="166" fontId="17" fillId="5" borderId="1" xfId="0" applyNumberFormat="1" applyFont="1" applyFill="1" applyBorder="1" applyAlignment="1" applyProtection="1">
      <alignment horizontal="center" vertical="center"/>
      <protection locked="0"/>
    </xf>
    <xf numFmtId="0" fontId="17" fillId="3" borderId="0" xfId="0" applyNumberFormat="1" applyFont="1" applyFill="1" applyBorder="1" applyAlignment="1" applyProtection="1">
      <alignment horizontal="left" vertical="center"/>
    </xf>
    <xf numFmtId="0" fontId="17" fillId="3" borderId="0" xfId="0" applyNumberFormat="1" applyFont="1" applyFill="1" applyBorder="1" applyAlignment="1" applyProtection="1">
      <alignment horizontal="center" vertical="center"/>
    </xf>
    <xf numFmtId="49" fontId="17" fillId="5" borderId="1" xfId="0" applyNumberFormat="1" applyFont="1" applyFill="1" applyBorder="1" applyAlignment="1" applyProtection="1">
      <alignment horizontal="left" vertical="center" wrapText="1"/>
      <protection locked="0"/>
    </xf>
    <xf numFmtId="0" fontId="17" fillId="0" borderId="0" xfId="0" applyFont="1" applyAlignment="1" applyProtection="1">
      <alignment horizontal="center" vertical="center"/>
    </xf>
    <xf numFmtId="0" fontId="18" fillId="3" borderId="0" xfId="0" applyFont="1" applyFill="1" applyBorder="1" applyAlignment="1" applyProtection="1">
      <alignment vertical="center"/>
    </xf>
    <xf numFmtId="0" fontId="17" fillId="3" borderId="0" xfId="0" applyFont="1" applyFill="1" applyBorder="1" applyAlignment="1" applyProtection="1">
      <alignment horizontal="left" vertical="center"/>
    </xf>
    <xf numFmtId="0" fontId="17" fillId="0" borderId="0" xfId="0" applyFont="1" applyAlignment="1" applyProtection="1">
      <alignment horizontal="center" vertical="center"/>
    </xf>
    <xf numFmtId="49" fontId="17" fillId="3" borderId="0" xfId="0" applyNumberFormat="1" applyFont="1" applyFill="1" applyBorder="1" applyAlignment="1" applyProtection="1">
      <alignment horizontal="left" vertical="center"/>
    </xf>
    <xf numFmtId="0" fontId="17" fillId="9" borderId="1" xfId="0" applyFont="1" applyFill="1" applyBorder="1" applyAlignment="1" applyProtection="1">
      <alignment horizontal="left" vertical="center"/>
    </xf>
    <xf numFmtId="166" fontId="17" fillId="0" borderId="1" xfId="0" applyNumberFormat="1" applyFont="1" applyFill="1" applyBorder="1" applyAlignment="1" applyProtection="1">
      <alignment horizontal="center" vertical="center"/>
      <protection locked="0"/>
    </xf>
    <xf numFmtId="0" fontId="16" fillId="0" borderId="1" xfId="0" applyFont="1" applyFill="1" applyBorder="1" applyAlignment="1">
      <alignment horizontal="left" vertical="center"/>
    </xf>
    <xf numFmtId="14" fontId="16" fillId="0" borderId="1" xfId="0" applyNumberFormat="1" applyFont="1" applyFill="1" applyBorder="1" applyAlignment="1">
      <alignment horizontal="center" vertical="center"/>
    </xf>
    <xf numFmtId="14" fontId="16" fillId="0" borderId="1" xfId="0" applyNumberFormat="1" applyFont="1" applyFill="1" applyBorder="1" applyAlignment="1">
      <alignment horizontal="left" vertical="center"/>
    </xf>
    <xf numFmtId="164" fontId="4" fillId="0" borderId="1" xfId="0" applyNumberFormat="1" applyFont="1" applyFill="1" applyBorder="1" applyAlignment="1">
      <alignment horizontal="center" vertical="center"/>
    </xf>
    <xf numFmtId="0" fontId="1" fillId="0" borderId="1" xfId="0" applyFont="1" applyFill="1" applyBorder="1" applyAlignment="1">
      <alignment horizontal="left" vertical="center"/>
    </xf>
    <xf numFmtId="0" fontId="1" fillId="0" borderId="0" xfId="0" applyFont="1" applyAlignment="1">
      <alignment horizontal="left" vertical="center"/>
    </xf>
    <xf numFmtId="49" fontId="17" fillId="3" borderId="2" xfId="0" applyNumberFormat="1" applyFont="1" applyFill="1" applyBorder="1" applyAlignment="1">
      <alignment vertical="center" wrapText="1"/>
    </xf>
    <xf numFmtId="49" fontId="17" fillId="3" borderId="3" xfId="0" applyNumberFormat="1" applyFont="1" applyFill="1" applyBorder="1" applyAlignment="1">
      <alignment vertical="center" wrapText="1"/>
    </xf>
    <xf numFmtId="49" fontId="17" fillId="3" borderId="4" xfId="0" applyNumberFormat="1" applyFont="1" applyFill="1" applyBorder="1" applyAlignment="1">
      <alignment horizontal="center" vertical="center" wrapText="1"/>
    </xf>
    <xf numFmtId="49" fontId="17" fillId="0" borderId="0" xfId="0" applyNumberFormat="1" applyFont="1" applyAlignment="1">
      <alignment horizontal="left" vertical="center" wrapText="1"/>
    </xf>
    <xf numFmtId="49" fontId="17" fillId="0" borderId="0" xfId="0" applyNumberFormat="1" applyFont="1" applyAlignment="1">
      <alignment vertical="center" wrapText="1"/>
    </xf>
    <xf numFmtId="49" fontId="17" fillId="0" borderId="0" xfId="0" applyNumberFormat="1" applyFont="1" applyAlignment="1">
      <alignment horizontal="center" vertical="center" wrapText="1"/>
    </xf>
    <xf numFmtId="49" fontId="17" fillId="3" borderId="5" xfId="0" applyNumberFormat="1" applyFont="1" applyFill="1" applyBorder="1" applyAlignment="1">
      <alignment vertical="center" wrapText="1"/>
    </xf>
    <xf numFmtId="49" fontId="17" fillId="3" borderId="6" xfId="0" applyNumberFormat="1" applyFont="1" applyFill="1" applyBorder="1" applyAlignment="1">
      <alignment horizontal="center" vertical="center" wrapText="1"/>
    </xf>
    <xf numFmtId="49" fontId="18" fillId="3" borderId="0" xfId="0" applyNumberFormat="1" applyFont="1" applyFill="1" applyAlignment="1">
      <alignment horizontal="left" vertical="center" wrapText="1"/>
    </xf>
    <xf numFmtId="49" fontId="17" fillId="3" borderId="8" xfId="0" applyNumberFormat="1" applyFont="1" applyFill="1" applyBorder="1" applyAlignment="1">
      <alignment horizontal="left" vertical="center" wrapText="1"/>
    </xf>
    <xf numFmtId="49" fontId="17" fillId="3" borderId="0" xfId="0" applyNumberFormat="1" applyFont="1" applyFill="1" applyAlignment="1">
      <alignment horizontal="left" vertical="top" wrapText="1"/>
    </xf>
    <xf numFmtId="49" fontId="25" fillId="4" borderId="1" xfId="0" applyNumberFormat="1" applyFont="1" applyFill="1" applyBorder="1" applyAlignment="1">
      <alignment horizontal="left" vertical="top" wrapText="1"/>
    </xf>
    <xf numFmtId="49" fontId="25" fillId="3" borderId="0" xfId="0" applyNumberFormat="1" applyFont="1" applyFill="1" applyAlignment="1">
      <alignment horizontal="left" vertical="center" wrapText="1"/>
    </xf>
    <xf numFmtId="49" fontId="25" fillId="3" borderId="0" xfId="0" applyNumberFormat="1" applyFont="1" applyFill="1" applyAlignment="1">
      <alignment vertical="center" wrapText="1"/>
    </xf>
    <xf numFmtId="49" fontId="25" fillId="3" borderId="3" xfId="0" applyNumberFormat="1" applyFont="1" applyFill="1" applyBorder="1" applyAlignment="1">
      <alignment horizontal="left" vertical="center" wrapText="1"/>
    </xf>
    <xf numFmtId="49" fontId="17" fillId="3" borderId="7" xfId="0" applyNumberFormat="1" applyFont="1" applyFill="1" applyBorder="1" applyAlignment="1">
      <alignment vertical="center" wrapText="1"/>
    </xf>
    <xf numFmtId="49" fontId="17" fillId="3" borderId="8" xfId="0" applyNumberFormat="1" applyFont="1" applyFill="1" applyBorder="1" applyAlignment="1">
      <alignment vertical="center" wrapText="1"/>
    </xf>
    <xf numFmtId="49" fontId="17" fillId="3" borderId="9" xfId="0" applyNumberFormat="1" applyFont="1" applyFill="1" applyBorder="1" applyAlignment="1">
      <alignment horizontal="center" vertical="center" wrapText="1"/>
    </xf>
    <xf numFmtId="0" fontId="17" fillId="3" borderId="0" xfId="0" applyFont="1" applyFill="1" applyBorder="1" applyAlignment="1" applyProtection="1">
      <alignment horizontal="left" vertical="center"/>
    </xf>
    <xf numFmtId="0" fontId="18" fillId="3" borderId="0" xfId="0" applyFont="1" applyFill="1" applyBorder="1" applyAlignment="1" applyProtection="1">
      <alignment horizontal="left" vertical="center"/>
    </xf>
    <xf numFmtId="49" fontId="17" fillId="3" borderId="0" xfId="0" applyNumberFormat="1" applyFont="1" applyFill="1" applyBorder="1" applyAlignment="1" applyProtection="1">
      <alignment horizontal="left" vertical="center"/>
    </xf>
    <xf numFmtId="0" fontId="17" fillId="3" borderId="0" xfId="0" applyFont="1" applyFill="1" applyBorder="1" applyAlignment="1" applyProtection="1">
      <alignment horizontal="right" vertical="center"/>
    </xf>
    <xf numFmtId="0" fontId="17" fillId="3" borderId="6" xfId="0" applyFont="1" applyFill="1" applyBorder="1" applyAlignment="1" applyProtection="1">
      <alignment horizontal="right" vertical="center"/>
    </xf>
    <xf numFmtId="0" fontId="17" fillId="0" borderId="0" xfId="0" applyFont="1" applyAlignment="1" applyProtection="1">
      <alignment horizontal="center" vertical="center"/>
    </xf>
    <xf numFmtId="0" fontId="18" fillId="3" borderId="0" xfId="0" applyFont="1" applyFill="1" applyBorder="1" applyAlignment="1" applyProtection="1">
      <alignment vertical="center"/>
    </xf>
    <xf numFmtId="49" fontId="17" fillId="0" borderId="1" xfId="0" applyNumberFormat="1" applyFont="1" applyFill="1" applyBorder="1" applyAlignment="1" applyProtection="1">
      <alignment horizontal="left" vertical="center" wrapText="1"/>
      <protection locked="0"/>
    </xf>
    <xf numFmtId="0" fontId="1" fillId="0" borderId="1" xfId="0" applyFont="1" applyFill="1" applyBorder="1" applyAlignment="1">
      <alignment horizontal="left" vertical="center"/>
    </xf>
    <xf numFmtId="0" fontId="17" fillId="3" borderId="2" xfId="0" applyFont="1" applyFill="1" applyBorder="1" applyAlignment="1">
      <alignment vertical="center"/>
    </xf>
    <xf numFmtId="49" fontId="17" fillId="3" borderId="3" xfId="0" applyNumberFormat="1" applyFont="1" applyFill="1" applyBorder="1" applyAlignment="1">
      <alignment horizontal="left" vertical="center"/>
    </xf>
    <xf numFmtId="0" fontId="17" fillId="3" borderId="3" xfId="0" applyFont="1" applyFill="1" applyBorder="1" applyAlignment="1">
      <alignment vertical="center"/>
    </xf>
    <xf numFmtId="0" fontId="17" fillId="3" borderId="3" xfId="0" applyFont="1" applyFill="1" applyBorder="1" applyAlignment="1">
      <alignment vertical="center" wrapText="1"/>
    </xf>
    <xf numFmtId="0" fontId="17" fillId="3" borderId="3" xfId="0" applyFont="1" applyFill="1" applyBorder="1" applyAlignment="1">
      <alignment horizontal="center" vertical="center"/>
    </xf>
    <xf numFmtId="0" fontId="17" fillId="3" borderId="4" xfId="0" applyFont="1" applyFill="1" applyBorder="1" applyAlignment="1">
      <alignment vertical="center"/>
    </xf>
    <xf numFmtId="0" fontId="17" fillId="0" borderId="0" xfId="0" applyFont="1" applyAlignment="1">
      <alignment vertical="center"/>
    </xf>
    <xf numFmtId="0" fontId="17" fillId="0" borderId="0" xfId="0" applyFont="1" applyAlignment="1">
      <alignment horizontal="center" vertical="center"/>
    </xf>
    <xf numFmtId="0" fontId="17" fillId="0" borderId="0" xfId="0" applyFont="1" applyAlignment="1">
      <alignment horizontal="left" vertical="center"/>
    </xf>
    <xf numFmtId="0" fontId="17" fillId="3" borderId="5" xfId="0" applyFont="1" applyFill="1" applyBorder="1" applyAlignment="1">
      <alignment vertical="center"/>
    </xf>
    <xf numFmtId="0" fontId="18" fillId="3" borderId="0" xfId="0" applyFont="1" applyFill="1" applyAlignment="1">
      <alignment vertical="center"/>
    </xf>
    <xf numFmtId="0" fontId="17" fillId="3" borderId="0" xfId="0" applyFont="1" applyFill="1" applyAlignment="1">
      <alignment vertical="center"/>
    </xf>
    <xf numFmtId="0" fontId="17" fillId="3" borderId="0" xfId="0" applyFont="1" applyFill="1" applyAlignment="1">
      <alignment vertical="center" wrapText="1"/>
    </xf>
    <xf numFmtId="0" fontId="17" fillId="3" borderId="0" xfId="0" applyFont="1" applyFill="1" applyAlignment="1">
      <alignment horizontal="center" vertical="center"/>
    </xf>
    <xf numFmtId="0" fontId="17" fillId="3" borderId="6" xfId="0" applyFont="1" applyFill="1" applyBorder="1" applyAlignment="1">
      <alignment vertical="center"/>
    </xf>
    <xf numFmtId="0" fontId="17" fillId="4" borderId="1" xfId="0" applyFont="1" applyFill="1" applyBorder="1" applyAlignment="1">
      <alignment horizontal="center" vertical="center" wrapText="1"/>
    </xf>
    <xf numFmtId="49" fontId="17" fillId="3" borderId="0" xfId="0" applyNumberFormat="1" applyFont="1" applyFill="1" applyAlignment="1">
      <alignment horizontal="left" vertical="center"/>
    </xf>
    <xf numFmtId="49" fontId="23" fillId="3" borderId="0" xfId="0" applyNumberFormat="1" applyFont="1" applyFill="1" applyAlignment="1">
      <alignment horizontal="left" vertical="center"/>
    </xf>
    <xf numFmtId="0" fontId="23" fillId="3" borderId="0" xfId="0" applyFont="1" applyFill="1" applyAlignment="1">
      <alignment vertical="center"/>
    </xf>
    <xf numFmtId="0" fontId="17" fillId="3" borderId="0" xfId="0" applyFont="1" applyFill="1" applyAlignment="1">
      <alignment horizontal="center" vertical="center" wrapText="1"/>
    </xf>
    <xf numFmtId="49" fontId="18" fillId="3" borderId="0" xfId="0" applyNumberFormat="1" applyFont="1" applyFill="1" applyAlignment="1">
      <alignment horizontal="left" vertical="center"/>
    </xf>
    <xf numFmtId="0" fontId="17" fillId="0" borderId="1" xfId="0" applyFont="1" applyBorder="1" applyAlignment="1" applyProtection="1">
      <alignment horizontal="center" vertical="center"/>
      <protection locked="0"/>
    </xf>
    <xf numFmtId="0" fontId="17" fillId="0" borderId="1" xfId="0" applyFont="1" applyBorder="1" applyAlignment="1">
      <alignment horizontal="center" vertical="center"/>
    </xf>
    <xf numFmtId="0" fontId="17" fillId="3" borderId="13" xfId="0" applyFont="1" applyFill="1" applyBorder="1" applyAlignment="1">
      <alignment horizontal="center" vertical="center"/>
    </xf>
    <xf numFmtId="49" fontId="17" fillId="4" borderId="1" xfId="0" applyNumberFormat="1" applyFont="1" applyFill="1" applyBorder="1" applyAlignment="1">
      <alignment horizontal="left" vertical="center"/>
    </xf>
    <xf numFmtId="0" fontId="17" fillId="4" borderId="1" xfId="0" applyFont="1" applyFill="1" applyBorder="1" applyAlignment="1">
      <alignment vertical="center" wrapText="1"/>
    </xf>
    <xf numFmtId="0" fontId="25" fillId="4" borderId="1" xfId="0" applyFont="1" applyFill="1" applyBorder="1" applyAlignment="1">
      <alignment vertical="center" wrapText="1"/>
    </xf>
    <xf numFmtId="0" fontId="17" fillId="3" borderId="0" xfId="0" applyFont="1" applyFill="1" applyAlignment="1">
      <alignment horizontal="right" vertical="center" wrapText="1"/>
    </xf>
    <xf numFmtId="0" fontId="17" fillId="7" borderId="1" xfId="0" applyFont="1" applyFill="1" applyBorder="1" applyAlignment="1">
      <alignment horizontal="center" vertical="center"/>
    </xf>
    <xf numFmtId="0" fontId="17" fillId="8" borderId="1" xfId="0" applyFont="1" applyFill="1" applyBorder="1" applyAlignment="1">
      <alignment horizontal="center" vertical="center"/>
    </xf>
    <xf numFmtId="0" fontId="17" fillId="9" borderId="1" xfId="0" applyFont="1" applyFill="1" applyBorder="1" applyAlignment="1">
      <alignment horizontal="center" vertical="center"/>
    </xf>
    <xf numFmtId="0" fontId="17" fillId="10" borderId="1" xfId="0" applyFont="1" applyFill="1" applyBorder="1" applyAlignment="1">
      <alignment horizontal="center" vertical="center"/>
    </xf>
    <xf numFmtId="0" fontId="17" fillId="3" borderId="7" xfId="0" applyFont="1" applyFill="1" applyBorder="1" applyAlignment="1">
      <alignment vertical="center"/>
    </xf>
    <xf numFmtId="49" fontId="17" fillId="3" borderId="8" xfId="0" applyNumberFormat="1" applyFont="1" applyFill="1" applyBorder="1" applyAlignment="1">
      <alignment horizontal="left" vertical="center"/>
    </xf>
    <xf numFmtId="0" fontId="17" fillId="3" borderId="8" xfId="0" applyFont="1" applyFill="1" applyBorder="1" applyAlignment="1">
      <alignment vertical="center"/>
    </xf>
    <xf numFmtId="0" fontId="17" fillId="3" borderId="8" xfId="0" applyFont="1" applyFill="1" applyBorder="1" applyAlignment="1">
      <alignment vertical="center" wrapText="1"/>
    </xf>
    <xf numFmtId="0" fontId="17" fillId="3" borderId="8" xfId="0" applyFont="1" applyFill="1" applyBorder="1" applyAlignment="1">
      <alignment horizontal="center" vertical="center"/>
    </xf>
    <xf numFmtId="0" fontId="17" fillId="3" borderId="9" xfId="0" applyFont="1" applyFill="1" applyBorder="1" applyAlignment="1">
      <alignment vertical="center"/>
    </xf>
    <xf numFmtId="49" fontId="17" fillId="0" borderId="0" xfId="0" applyNumberFormat="1" applyFont="1" applyAlignment="1">
      <alignment horizontal="left" vertical="center"/>
    </xf>
    <xf numFmtId="0" fontId="17" fillId="0" borderId="0" xfId="0" applyFont="1" applyAlignment="1">
      <alignment vertical="center" wrapText="1"/>
    </xf>
    <xf numFmtId="3" fontId="25" fillId="3" borderId="8" xfId="0" applyNumberFormat="1" applyFont="1" applyFill="1" applyBorder="1" applyAlignment="1" applyProtection="1">
      <alignment horizontal="center" vertical="center"/>
    </xf>
    <xf numFmtId="0" fontId="1" fillId="0" borderId="1" xfId="0" applyFont="1" applyFill="1" applyBorder="1" applyAlignment="1">
      <alignment horizontal="left" vertical="center"/>
    </xf>
    <xf numFmtId="0" fontId="1" fillId="0" borderId="1" xfId="0" applyFont="1" applyFill="1" applyBorder="1" applyAlignment="1">
      <alignment horizontal="left" vertical="center"/>
    </xf>
    <xf numFmtId="49" fontId="23" fillId="3" borderId="0" xfId="0" applyNumberFormat="1" applyFont="1" applyFill="1" applyAlignment="1">
      <alignment horizontal="left" vertical="center" wrapText="1"/>
    </xf>
    <xf numFmtId="0" fontId="17" fillId="3" borderId="0" xfId="0" applyFont="1" applyFill="1" applyBorder="1" applyAlignment="1" applyProtection="1">
      <alignment horizontal="left" vertical="center"/>
    </xf>
    <xf numFmtId="0" fontId="18" fillId="3" borderId="0" xfId="0" applyFont="1" applyFill="1" applyBorder="1" applyAlignment="1" applyProtection="1">
      <alignment horizontal="left" vertical="center"/>
    </xf>
    <xf numFmtId="0" fontId="22" fillId="3" borderId="0" xfId="0" applyFont="1" applyFill="1" applyBorder="1" applyAlignment="1" applyProtection="1">
      <alignment vertical="center" wrapText="1"/>
    </xf>
    <xf numFmtId="49" fontId="22" fillId="3" borderId="8" xfId="0" applyNumberFormat="1" applyFont="1" applyFill="1" applyBorder="1" applyAlignment="1" applyProtection="1">
      <alignment horizontal="left" vertical="center" wrapText="1"/>
    </xf>
    <xf numFmtId="49" fontId="17" fillId="0" borderId="1" xfId="0" applyNumberFormat="1" applyFont="1" applyFill="1" applyBorder="1" applyAlignment="1" applyProtection="1">
      <alignment horizontal="left" vertical="center"/>
      <protection locked="0"/>
    </xf>
    <xf numFmtId="49" fontId="25" fillId="0" borderId="1" xfId="1" applyNumberFormat="1" applyFont="1" applyFill="1" applyBorder="1" applyAlignment="1" applyProtection="1">
      <alignment horizontal="left" vertical="center"/>
      <protection locked="0"/>
    </xf>
    <xf numFmtId="49" fontId="17" fillId="0" borderId="11" xfId="0" applyNumberFormat="1" applyFont="1" applyFill="1" applyBorder="1" applyAlignment="1" applyProtection="1">
      <alignment horizontal="left" vertical="center"/>
      <protection locked="0"/>
    </xf>
    <xf numFmtId="49" fontId="17" fillId="0" borderId="13" xfId="0" applyNumberFormat="1" applyFont="1" applyFill="1" applyBorder="1" applyAlignment="1" applyProtection="1">
      <alignment horizontal="left" vertical="center"/>
      <protection locked="0"/>
    </xf>
    <xf numFmtId="49" fontId="17" fillId="0" borderId="12" xfId="0" applyNumberFormat="1" applyFont="1" applyFill="1" applyBorder="1" applyAlignment="1" applyProtection="1">
      <alignment horizontal="left" vertical="center"/>
      <protection locked="0"/>
    </xf>
    <xf numFmtId="49" fontId="17" fillId="0" borderId="1" xfId="0" applyNumberFormat="1" applyFont="1" applyFill="1" applyBorder="1" applyAlignment="1" applyProtection="1">
      <alignment horizontal="left" vertical="top" wrapText="1"/>
      <protection locked="0"/>
    </xf>
    <xf numFmtId="49" fontId="17" fillId="5" borderId="1" xfId="0" applyNumberFormat="1" applyFont="1" applyFill="1" applyBorder="1" applyAlignment="1" applyProtection="1">
      <alignment horizontal="left" vertical="center"/>
      <protection locked="0"/>
    </xf>
    <xf numFmtId="14" fontId="17" fillId="0" borderId="1" xfId="0" applyNumberFormat="1" applyFont="1" applyFill="1" applyBorder="1" applyAlignment="1" applyProtection="1">
      <alignment horizontal="left" vertical="center"/>
      <protection locked="0"/>
    </xf>
    <xf numFmtId="49" fontId="26" fillId="4" borderId="1" xfId="0" applyNumberFormat="1" applyFont="1" applyFill="1" applyBorder="1" applyAlignment="1" applyProtection="1">
      <alignment horizontal="left" vertical="center"/>
    </xf>
    <xf numFmtId="14" fontId="17" fillId="0" borderId="1" xfId="0" applyNumberFormat="1" applyFont="1" applyFill="1" applyBorder="1" applyAlignment="1" applyProtection="1">
      <alignment horizontal="center" vertical="center"/>
      <protection locked="0"/>
    </xf>
    <xf numFmtId="49" fontId="17" fillId="3" borderId="0" xfId="0" applyNumberFormat="1" applyFont="1" applyFill="1" applyBorder="1" applyAlignment="1" applyProtection="1">
      <alignment horizontal="left" vertical="center"/>
    </xf>
    <xf numFmtId="14" fontId="17" fillId="4" borderId="15" xfId="0" applyNumberFormat="1" applyFont="1" applyFill="1" applyBorder="1" applyAlignment="1" applyProtection="1">
      <alignment horizontal="center" vertical="center"/>
    </xf>
    <xf numFmtId="14" fontId="17" fillId="4" borderId="1" xfId="0" applyNumberFormat="1" applyFont="1" applyFill="1" applyBorder="1" applyAlignment="1" applyProtection="1">
      <alignment horizontal="center" vertical="center"/>
    </xf>
    <xf numFmtId="0" fontId="22" fillId="3" borderId="0" xfId="0" applyFont="1" applyFill="1" applyBorder="1" applyAlignment="1" applyProtection="1">
      <alignment horizontal="left" vertical="center" wrapText="1"/>
    </xf>
    <xf numFmtId="14" fontId="25" fillId="6" borderId="1" xfId="0" applyNumberFormat="1" applyFont="1" applyFill="1" applyBorder="1" applyAlignment="1" applyProtection="1">
      <alignment horizontal="center" vertical="center"/>
    </xf>
    <xf numFmtId="49" fontId="25" fillId="6" borderId="1" xfId="0" applyNumberFormat="1" applyFont="1" applyFill="1" applyBorder="1" applyAlignment="1" applyProtection="1">
      <alignment horizontal="center" vertical="center"/>
    </xf>
    <xf numFmtId="0" fontId="26" fillId="6" borderId="1" xfId="0" applyNumberFormat="1" applyFont="1" applyFill="1" applyBorder="1" applyAlignment="1" applyProtection="1">
      <alignment horizontal="center" vertical="center"/>
    </xf>
    <xf numFmtId="49" fontId="25" fillId="6" borderId="1" xfId="0" applyNumberFormat="1" applyFont="1" applyFill="1" applyBorder="1" applyAlignment="1" applyProtection="1">
      <alignment horizontal="left" vertical="center"/>
    </xf>
    <xf numFmtId="49" fontId="25" fillId="6" borderId="1" xfId="0" applyNumberFormat="1" applyFont="1" applyFill="1" applyBorder="1" applyAlignment="1" applyProtection="1">
      <alignment horizontal="left" vertical="top" wrapText="1"/>
    </xf>
    <xf numFmtId="49" fontId="25" fillId="3" borderId="0" xfId="0" applyNumberFormat="1" applyFont="1" applyFill="1" applyBorder="1" applyAlignment="1" applyProtection="1">
      <alignment horizontal="left" vertical="center"/>
    </xf>
    <xf numFmtId="49" fontId="25" fillId="3" borderId="6" xfId="0" applyNumberFormat="1" applyFont="1" applyFill="1" applyBorder="1" applyAlignment="1" applyProtection="1">
      <alignment horizontal="left" vertical="center"/>
    </xf>
    <xf numFmtId="0" fontId="17" fillId="0" borderId="0" xfId="0" applyFont="1" applyAlignment="1" applyProtection="1">
      <alignment horizontal="center" vertical="center"/>
    </xf>
    <xf numFmtId="0" fontId="17" fillId="3" borderId="0" xfId="0" applyFont="1" applyFill="1" applyBorder="1" applyAlignment="1" applyProtection="1">
      <alignment horizontal="right" vertical="center"/>
    </xf>
    <xf numFmtId="0" fontId="17" fillId="3" borderId="6" xfId="0" applyFont="1" applyFill="1" applyBorder="1" applyAlignment="1" applyProtection="1">
      <alignment horizontal="right" vertical="center"/>
    </xf>
    <xf numFmtId="0" fontId="23" fillId="3" borderId="0" xfId="0" applyFont="1" applyFill="1" applyBorder="1" applyAlignment="1" applyProtection="1">
      <alignment horizontal="left" vertical="center"/>
    </xf>
    <xf numFmtId="49" fontId="23" fillId="3" borderId="0" xfId="0" applyNumberFormat="1" applyFont="1" applyFill="1" applyBorder="1" applyAlignment="1" applyProtection="1">
      <alignment horizontal="left" vertical="center"/>
    </xf>
    <xf numFmtId="165" fontId="17" fillId="3" borderId="0" xfId="0" applyNumberFormat="1" applyFont="1" applyFill="1" applyBorder="1" applyAlignment="1" applyProtection="1">
      <alignment horizontal="center" vertical="center"/>
    </xf>
    <xf numFmtId="0" fontId="17" fillId="3" borderId="11" xfId="0" applyFont="1" applyFill="1" applyBorder="1" applyAlignment="1" applyProtection="1">
      <alignment horizontal="left" vertical="center"/>
    </xf>
    <xf numFmtId="0" fontId="17" fillId="3" borderId="13" xfId="0" applyFont="1" applyFill="1" applyBorder="1" applyAlignment="1" applyProtection="1">
      <alignment horizontal="left" vertical="center"/>
    </xf>
    <xf numFmtId="0" fontId="17" fillId="3" borderId="12" xfId="0" applyFont="1" applyFill="1" applyBorder="1" applyAlignment="1" applyProtection="1">
      <alignment horizontal="left" vertical="center"/>
    </xf>
    <xf numFmtId="0" fontId="23" fillId="0" borderId="0" xfId="0" applyFont="1" applyAlignment="1" applyProtection="1">
      <alignment vertical="center"/>
    </xf>
    <xf numFmtId="167" fontId="17" fillId="4" borderId="1" xfId="0" applyNumberFormat="1" applyFont="1" applyFill="1" applyBorder="1" applyAlignment="1" applyProtection="1">
      <alignment horizontal="center" vertical="center"/>
    </xf>
    <xf numFmtId="0" fontId="25" fillId="4" borderId="1" xfId="0" applyNumberFormat="1" applyFont="1" applyFill="1" applyBorder="1" applyAlignment="1" applyProtection="1">
      <alignment horizontal="left" vertical="center"/>
    </xf>
    <xf numFmtId="49" fontId="17" fillId="6" borderId="1" xfId="0" applyNumberFormat="1" applyFont="1" applyFill="1" applyBorder="1" applyAlignment="1" applyProtection="1">
      <alignment horizontal="left" vertical="top" wrapText="1"/>
    </xf>
    <xf numFmtId="49" fontId="22" fillId="3" borderId="0" xfId="0" applyNumberFormat="1" applyFont="1" applyFill="1" applyBorder="1" applyAlignment="1" applyProtection="1">
      <alignment horizontal="left" vertical="center" wrapText="1"/>
    </xf>
    <xf numFmtId="0" fontId="17" fillId="0" borderId="11" xfId="0" applyFont="1" applyFill="1" applyBorder="1" applyAlignment="1" applyProtection="1">
      <alignment vertical="top" wrapText="1"/>
      <protection locked="0"/>
    </xf>
    <xf numFmtId="0" fontId="17" fillId="0" borderId="13" xfId="0" applyFont="1" applyFill="1" applyBorder="1" applyAlignment="1" applyProtection="1">
      <alignment vertical="top" wrapText="1"/>
      <protection locked="0"/>
    </xf>
    <xf numFmtId="0" fontId="17" fillId="0" borderId="12" xfId="0" applyFont="1" applyFill="1" applyBorder="1" applyAlignment="1" applyProtection="1">
      <alignment vertical="top" wrapText="1"/>
      <protection locked="0"/>
    </xf>
    <xf numFmtId="0" fontId="18" fillId="3" borderId="0" xfId="0" applyFont="1" applyFill="1" applyBorder="1" applyAlignment="1" applyProtection="1">
      <alignment vertical="center"/>
    </xf>
    <xf numFmtId="0" fontId="17" fillId="3" borderId="10" xfId="0" applyFont="1" applyFill="1" applyBorder="1" applyAlignment="1" applyProtection="1">
      <alignment horizontal="right" vertical="center" wrapText="1"/>
    </xf>
    <xf numFmtId="0" fontId="17" fillId="3" borderId="10" xfId="0" applyFont="1" applyFill="1" applyBorder="1" applyAlignment="1" applyProtection="1">
      <alignment horizontal="right" vertical="center"/>
    </xf>
    <xf numFmtId="3" fontId="17" fillId="0" borderId="14" xfId="0" applyNumberFormat="1" applyFont="1" applyBorder="1" applyAlignment="1" applyProtection="1">
      <alignment horizontal="center" vertical="center"/>
      <protection locked="0"/>
    </xf>
    <xf numFmtId="3" fontId="17" fillId="0" borderId="15" xfId="0" applyNumberFormat="1" applyFont="1" applyBorder="1" applyAlignment="1" applyProtection="1">
      <alignment horizontal="center" vertical="center"/>
      <protection locked="0"/>
    </xf>
    <xf numFmtId="14" fontId="17" fillId="0" borderId="14" xfId="0" applyNumberFormat="1" applyFont="1" applyBorder="1" applyAlignment="1" applyProtection="1">
      <alignment horizontal="center" vertical="center"/>
      <protection locked="0"/>
    </xf>
    <xf numFmtId="14" fontId="17" fillId="0" borderId="15" xfId="0" applyNumberFormat="1" applyFont="1" applyBorder="1" applyAlignment="1" applyProtection="1">
      <alignment horizontal="center" vertical="center"/>
      <protection locked="0"/>
    </xf>
    <xf numFmtId="3" fontId="17" fillId="4" borderId="14" xfId="0" applyNumberFormat="1" applyFont="1" applyFill="1" applyBorder="1" applyAlignment="1" applyProtection="1">
      <alignment horizontal="center" vertical="center"/>
    </xf>
    <xf numFmtId="3" fontId="17" fillId="4" borderId="15" xfId="0" applyNumberFormat="1" applyFont="1" applyFill="1" applyBorder="1" applyAlignment="1" applyProtection="1">
      <alignment horizontal="center" vertical="center"/>
    </xf>
    <xf numFmtId="49" fontId="17" fillId="0" borderId="11" xfId="0" applyNumberFormat="1" applyFont="1" applyFill="1" applyBorder="1" applyAlignment="1" applyProtection="1">
      <alignment horizontal="left" vertical="center" wrapText="1"/>
      <protection locked="0"/>
    </xf>
    <xf numFmtId="49" fontId="17" fillId="0" borderId="12" xfId="0" applyNumberFormat="1" applyFont="1" applyFill="1" applyBorder="1" applyAlignment="1" applyProtection="1">
      <alignment horizontal="left" vertical="center" wrapText="1"/>
      <protection locked="0"/>
    </xf>
    <xf numFmtId="49" fontId="17" fillId="0" borderId="1" xfId="0" applyNumberFormat="1" applyFont="1" applyFill="1" applyBorder="1" applyAlignment="1" applyProtection="1">
      <alignment horizontal="left" vertical="center" wrapText="1"/>
      <protection locked="0"/>
    </xf>
    <xf numFmtId="49" fontId="22" fillId="3" borderId="0" xfId="0" applyNumberFormat="1" applyFont="1" applyFill="1" applyBorder="1" applyAlignment="1" applyProtection="1">
      <alignment vertical="center" wrapText="1"/>
    </xf>
    <xf numFmtId="0" fontId="24" fillId="3" borderId="0" xfId="0" applyFont="1" applyFill="1" applyBorder="1" applyAlignment="1" applyProtection="1">
      <alignment horizontal="center" vertical="center"/>
    </xf>
    <xf numFmtId="0" fontId="23" fillId="3" borderId="0" xfId="0" applyFont="1" applyFill="1" applyBorder="1" applyAlignment="1" applyProtection="1">
      <alignment vertical="center"/>
    </xf>
    <xf numFmtId="0" fontId="17" fillId="4" borderId="1" xfId="0" applyFont="1" applyFill="1" applyBorder="1" applyAlignment="1" applyProtection="1">
      <alignment horizontal="center" vertical="center" wrapText="1"/>
    </xf>
    <xf numFmtId="0" fontId="17" fillId="4" borderId="1" xfId="0" applyFont="1" applyFill="1" applyBorder="1" applyAlignment="1" applyProtection="1">
      <alignment vertical="center" wrapText="1"/>
    </xf>
    <xf numFmtId="0" fontId="25" fillId="4" borderId="1" xfId="0" applyFont="1" applyFill="1" applyBorder="1" applyAlignment="1">
      <alignment vertical="center" wrapText="1"/>
    </xf>
    <xf numFmtId="0" fontId="17" fillId="4"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6" fillId="3" borderId="1" xfId="0" applyFont="1" applyFill="1" applyBorder="1" applyAlignment="1">
      <alignment horizontal="left" vertical="center"/>
    </xf>
    <xf numFmtId="0" fontId="16" fillId="0" borderId="1" xfId="0" applyFont="1" applyFill="1" applyBorder="1" applyAlignment="1">
      <alignment horizontal="left" vertical="center"/>
    </xf>
    <xf numFmtId="0" fontId="12" fillId="0" borderId="1" xfId="0" applyFont="1" applyFill="1" applyBorder="1" applyAlignment="1">
      <alignment horizontal="left" vertical="center"/>
    </xf>
    <xf numFmtId="49" fontId="1" fillId="0" borderId="1" xfId="0" applyNumberFormat="1" applyFont="1" applyFill="1" applyBorder="1" applyAlignment="1">
      <alignment horizontal="left" vertical="center"/>
    </xf>
    <xf numFmtId="49" fontId="16" fillId="0" borderId="1" xfId="0" applyNumberFormat="1" applyFont="1" applyFill="1" applyBorder="1" applyAlignment="1">
      <alignment horizontal="left" vertical="center"/>
    </xf>
    <xf numFmtId="164" fontId="16" fillId="0" borderId="1" xfId="0" applyNumberFormat="1" applyFont="1" applyFill="1" applyBorder="1" applyAlignment="1">
      <alignment horizontal="left" vertical="center"/>
    </xf>
    <xf numFmtId="0" fontId="1" fillId="0" borderId="1" xfId="0" applyFont="1" applyFill="1" applyBorder="1" applyAlignment="1">
      <alignment horizontal="left" vertical="center"/>
    </xf>
    <xf numFmtId="0" fontId="16" fillId="2" borderId="1" xfId="0" applyFont="1" applyFill="1" applyBorder="1" applyAlignment="1">
      <alignment horizontal="left" vertical="center"/>
    </xf>
  </cellXfs>
  <cellStyles count="2">
    <cellStyle name="Link" xfId="1" builtinId="8"/>
    <cellStyle name="Standard" xfId="0" builtinId="0"/>
  </cellStyles>
  <dxfs count="338">
    <dxf>
      <fill>
        <patternFill>
          <bgColor theme="0" tint="-0.14996795556505021"/>
        </patternFill>
      </fill>
    </dxf>
    <dxf>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
      <fill>
        <patternFill>
          <bgColor theme="0"/>
        </patternFill>
      </fill>
    </dxf>
    <dxf>
      <fill>
        <patternFill>
          <bgColor theme="0" tint="-0.14996795556505021"/>
        </patternFill>
      </fill>
    </dxf>
    <dxf>
      <fill>
        <patternFill>
          <bgColor theme="0"/>
        </patternFill>
      </fill>
    </dxf>
    <dxf>
      <fill>
        <patternFill>
          <bgColor theme="0"/>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ill>
        <patternFill>
          <bgColor theme="5" tint="0.79998168889431442"/>
        </patternFill>
      </fill>
    </dxf>
    <dxf>
      <fill>
        <patternFill>
          <bgColor theme="6" tint="0.59996337778862885"/>
        </patternFill>
      </fill>
    </dxf>
    <dxf>
      <fill>
        <patternFill>
          <bgColor theme="6" tint="0.39994506668294322"/>
        </patternFill>
      </fill>
    </dxf>
    <dxf>
      <fill>
        <patternFill>
          <bgColor theme="6" tint="0.79998168889431442"/>
        </patternFill>
      </fill>
    </dxf>
    <dxf>
      <font>
        <b/>
        <i val="0"/>
        <color rgb="FF339933"/>
      </font>
    </dxf>
    <dxf>
      <font>
        <b/>
        <i val="0"/>
        <color rgb="FFFF0000"/>
      </font>
    </dxf>
    <dxf>
      <font>
        <color rgb="FF339933"/>
      </font>
    </dxf>
    <dxf>
      <font>
        <color rgb="FFC00000"/>
      </font>
    </dxf>
    <dxf>
      <font>
        <color rgb="FFC00000"/>
      </font>
    </dxf>
    <dxf>
      <font>
        <color rgb="FF339933"/>
      </font>
    </dxf>
    <dxf>
      <font>
        <b/>
        <i val="0"/>
        <color rgb="FF339933"/>
      </font>
    </dxf>
    <dxf>
      <font>
        <b/>
        <i val="0"/>
        <color rgb="FFFF0000"/>
      </font>
    </dxf>
  </dxfs>
  <tableStyles count="0" defaultTableStyle="TableStyleMedium9" defaultPivotStyle="PivotStyleLight16"/>
  <colors>
    <mruColors>
      <color rgb="FFFFFFCC"/>
      <color rgb="FFD9D9D9"/>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solutions/DE/VZPM_PMLA-C_Rezertifizierungsantrag_V9.0_D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vzpmdev.sharepoint.com/sites/repository/Shared%20Documents/Templates/Application/de/VZPM_PMLA-C_Rezertifizierungsantrag_V8.0_DE_ungesch&#252;tz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Jean-PierreWidmann/Documents/VZPM/Projekte/Agile%20Leadership/TP%20Prozesse/Zertifizierungsantrag/VZPM_PMLA-C_Zertifizierungsantrag_V9.2_D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solutions/DE/VZPM_PMLA-C_Rezertifizierungsantrag_V8.2_D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s"/>
      <sheetName val="Pers"/>
      <sheetName val="Sum"/>
      <sheetName val="Pos"/>
      <sheetName val="Edu1"/>
      <sheetName val="Edu2"/>
      <sheetName val="Edu3"/>
      <sheetName val="Edu4"/>
      <sheetName val="Edu5"/>
      <sheetName val="Edu6"/>
      <sheetName val="Edu7"/>
      <sheetName val="PM"/>
      <sheetName val="PgM"/>
      <sheetName val="PfM"/>
      <sheetName val="Agil"/>
      <sheetName val="AgilPfM"/>
      <sheetName val="SAPM"/>
      <sheetName val="SAPgM"/>
      <sheetName val="SAPfM"/>
      <sheetName val="SAagil"/>
      <sheetName val="CXPM"/>
      <sheetName val="CXPgM"/>
      <sheetName val="CXPfM"/>
      <sheetName val="CXagil"/>
      <sheetName val="Admin"/>
      <sheetName val="Exp"/>
      <sheetName val="Vorgab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ow r="87">
          <cell r="B87" t="str">
            <v>Alle Kompetenzen der ICB4</v>
          </cell>
        </row>
        <row r="88">
          <cell r="B88" t="str">
            <v>Alle kompetenzen der ICB4 agile</v>
          </cell>
        </row>
        <row r="89">
          <cell r="B89" t="str">
            <v>Alle Kompetenzen des Kompetenzbereichs 'Kontext'</v>
          </cell>
        </row>
        <row r="90">
          <cell r="B90" t="str">
            <v>Alle Kompetenzen des Kompetenzbereichs 'Menschen'</v>
          </cell>
        </row>
        <row r="91">
          <cell r="B91" t="str">
            <v>Alle Kompetenzen des Kompetenzbereichs 'Praktiken'</v>
          </cell>
        </row>
        <row r="92">
          <cell r="B92" t="str">
            <v>K1 Strategie</v>
          </cell>
        </row>
        <row r="93">
          <cell r="B93" t="str">
            <v>K2 Governance, Strukturen und Prozesse</v>
          </cell>
        </row>
        <row r="94">
          <cell r="B94" t="str">
            <v>K3 Compliance, Standards und Regulationen</v>
          </cell>
        </row>
        <row r="95">
          <cell r="B95" t="str">
            <v>K4 Macht und Interessen</v>
          </cell>
        </row>
        <row r="96">
          <cell r="B96" t="str">
            <v>K5 Kultur und Werte</v>
          </cell>
        </row>
        <row r="97">
          <cell r="B97" t="str">
            <v>M1 Selbstreflexion und Selbstmanagement</v>
          </cell>
        </row>
        <row r="98">
          <cell r="B98" t="str">
            <v>M2 Persönliche Integrität und Verlässlichkeit</v>
          </cell>
        </row>
        <row r="99">
          <cell r="B99" t="str">
            <v>M3 Persönliche Kommunikation</v>
          </cell>
        </row>
        <row r="100">
          <cell r="B100" t="str">
            <v>M4 Beziehungen und Engagement</v>
          </cell>
        </row>
        <row r="101">
          <cell r="B101" t="str">
            <v>M5 Führung</v>
          </cell>
        </row>
        <row r="102">
          <cell r="B102" t="str">
            <v>M6 Teamarbeit</v>
          </cell>
        </row>
        <row r="103">
          <cell r="B103" t="str">
            <v>M7 Konflikte und Krisen</v>
          </cell>
        </row>
        <row r="104">
          <cell r="B104" t="str">
            <v>M8 Vielseitigkeit</v>
          </cell>
        </row>
        <row r="105">
          <cell r="B105" t="str">
            <v>M9 Verhandlungen</v>
          </cell>
        </row>
        <row r="106">
          <cell r="B106" t="str">
            <v>M10 Ergebnisorientierung</v>
          </cell>
        </row>
        <row r="107">
          <cell r="B107" t="str">
            <v>P1 Projektdesign / Programmdesign / Portfoliodesign / Design</v>
          </cell>
        </row>
        <row r="108">
          <cell r="B108" t="str">
            <v>P2 Anforderungen und Ziele / Nutzen und Ziele / Nutzen</v>
          </cell>
        </row>
        <row r="109">
          <cell r="B109" t="str">
            <v>P3 Leistungsumfang und Lieferobjekte / Leistungsumfang / Leistungsumfang</v>
          </cell>
        </row>
        <row r="110">
          <cell r="B110" t="str">
            <v>P4 Ablauf und Termine / Ablauf und Termine / Termine</v>
          </cell>
        </row>
        <row r="111">
          <cell r="B111" t="str">
            <v>P5 Organisation, Information und Dokumentation</v>
          </cell>
        </row>
        <row r="112">
          <cell r="B112" t="str">
            <v>P6 Qualität</v>
          </cell>
        </row>
        <row r="113">
          <cell r="B113" t="str">
            <v>P7 Kosten und Finanzierung</v>
          </cell>
        </row>
        <row r="114">
          <cell r="B114" t="str">
            <v>P8 Ressourcen</v>
          </cell>
        </row>
        <row r="115">
          <cell r="B115" t="str">
            <v>P9 Beschaffung / Beschaffung und Partnerschaften / Beschaffung</v>
          </cell>
        </row>
        <row r="116">
          <cell r="B116" t="str">
            <v>P10 Planung und Steuerung</v>
          </cell>
        </row>
        <row r="117">
          <cell r="B117" t="str">
            <v>P11 Chancen und Risiken</v>
          </cell>
        </row>
        <row r="118">
          <cell r="B118" t="str">
            <v>P12 Stakeholder</v>
          </cell>
        </row>
        <row r="119">
          <cell r="B119" t="str">
            <v>P13 Change und Transformation</v>
          </cell>
        </row>
        <row r="120">
          <cell r="B120" t="str">
            <v>P14 Projektselektion und Portfoliobalance / Selektion und Balance</v>
          </cell>
        </row>
        <row r="122">
          <cell r="B122" t="str">
            <v>Zertifikat verlängern</v>
          </cell>
        </row>
        <row r="123">
          <cell r="B123" t="str">
            <v>Zertifikat nicht verlängern</v>
          </cell>
        </row>
        <row r="125">
          <cell r="B125" t="str">
            <v>Manuela Frei</v>
          </cell>
        </row>
        <row r="126">
          <cell r="B126" t="str">
            <v>Flavio Käsermann</v>
          </cell>
        </row>
        <row r="127">
          <cell r="B127" t="str">
            <v>Laura Bader</v>
          </cell>
        </row>
        <row r="128">
          <cell r="B128" t="str">
            <v>Danai Bahalayothin</v>
          </cell>
        </row>
        <row r="129">
          <cell r="B129" t="str">
            <v>Filiz Balkanli</v>
          </cell>
        </row>
        <row r="130">
          <cell r="B130" t="str">
            <v>Samira Geu</v>
          </cell>
        </row>
        <row r="131">
          <cell r="B131" t="str">
            <v>Gwendolin Anna Rotach</v>
          </cell>
        </row>
        <row r="132">
          <cell r="B132" t="str">
            <v>Maja Schütz</v>
          </cell>
        </row>
        <row r="133">
          <cell r="B133" t="str">
            <v>Tina Vasic</v>
          </cell>
        </row>
        <row r="134">
          <cell r="B134" t="str">
            <v>Jean-Pierre Widmann</v>
          </cell>
        </row>
        <row r="298">
          <cell r="B298" t="str">
            <v>Agile(r) Portfoliomanager*in</v>
          </cell>
        </row>
        <row r="299">
          <cell r="B299" t="str">
            <v>Mitglied Portfolioteam</v>
          </cell>
        </row>
        <row r="300">
          <cell r="B300" t="str">
            <v>Agile(r) Projektleiter*in</v>
          </cell>
        </row>
        <row r="301">
          <cell r="B301" t="str">
            <v>Epic Owner, Enterprise Architect</v>
          </cell>
        </row>
        <row r="302">
          <cell r="B302" t="str">
            <v>Solution Manager/Architect/Engineer/Train Engineer</v>
          </cell>
        </row>
        <row r="303">
          <cell r="B303" t="str">
            <v>Release Train Engineer</v>
          </cell>
        </row>
        <row r="304">
          <cell r="B304" t="str">
            <v>Business Owner</v>
          </cell>
        </row>
        <row r="305">
          <cell r="B305" t="str">
            <v>Head of Product Group, Product Manager, Product Owner</v>
          </cell>
        </row>
        <row r="306">
          <cell r="B306" t="str">
            <v>System Architect/Engineer</v>
          </cell>
        </row>
        <row r="307">
          <cell r="B307" t="str">
            <v>Agile Coach, Scrum Master</v>
          </cell>
        </row>
        <row r="309">
          <cell r="B309" t="str">
            <v>Agile(r) Projektleiter*in</v>
          </cell>
        </row>
        <row r="310">
          <cell r="B310" t="str">
            <v>Epic Owner, Enterprise Architect</v>
          </cell>
        </row>
        <row r="311">
          <cell r="B311" t="str">
            <v>Solution Manager/Architect/Engineer/Train Engineer</v>
          </cell>
        </row>
        <row r="312">
          <cell r="B312" t="str">
            <v>Release Train Engineer</v>
          </cell>
        </row>
        <row r="313">
          <cell r="B313" t="str">
            <v>Business Owner</v>
          </cell>
        </row>
        <row r="314">
          <cell r="B314" t="str">
            <v>Head of Product Group, Product Manager, Product Owner</v>
          </cell>
        </row>
        <row r="315">
          <cell r="B315" t="str">
            <v>System Architect/Engineer</v>
          </cell>
        </row>
        <row r="316">
          <cell r="B316" t="str">
            <v>Agile Coach, Scrum Master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s"/>
      <sheetName val="Pers"/>
      <sheetName val="Sum"/>
      <sheetName val="Pos"/>
      <sheetName val="Edu1"/>
      <sheetName val="Edu2"/>
      <sheetName val="Edu3"/>
      <sheetName val="Edu4"/>
      <sheetName val="Edu5"/>
      <sheetName val="Edu6"/>
      <sheetName val="Edu7"/>
      <sheetName val="PM"/>
      <sheetName val="PgM"/>
      <sheetName val="PfM"/>
      <sheetName val="SAPM"/>
      <sheetName val="SAPgM"/>
      <sheetName val="SAPfM"/>
      <sheetName val="CXPM"/>
      <sheetName val="CXPgM"/>
      <sheetName val="CXPfM"/>
      <sheetName val="Admin"/>
      <sheetName val="Exp"/>
      <sheetName val="Vorgab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B1" t="str">
            <v>Frau</v>
          </cell>
        </row>
        <row r="2">
          <cell r="B2" t="str">
            <v>Herr</v>
          </cell>
        </row>
        <row r="4">
          <cell r="B4" t="str">
            <v>Bau / Architektur / Immobilien</v>
          </cell>
        </row>
        <row r="5">
          <cell r="B5" t="str">
            <v>Beratung</v>
          </cell>
        </row>
        <row r="6">
          <cell r="B6" t="str">
            <v>Dienstleistung / Bildung</v>
          </cell>
        </row>
        <row r="7">
          <cell r="B7" t="str">
            <v>Energiewirtschaft</v>
          </cell>
        </row>
        <row r="8">
          <cell r="B8" t="str">
            <v>Finanzdienstleistung / Bank</v>
          </cell>
        </row>
        <row r="9">
          <cell r="B9" t="str">
            <v>Gesundheitswesen / Medizin / Pharma</v>
          </cell>
        </row>
        <row r="10">
          <cell r="B10" t="str">
            <v>Handel / Detailhandel</v>
          </cell>
        </row>
        <row r="11">
          <cell r="B11" t="str">
            <v>Industrie / Anlagenbau</v>
          </cell>
        </row>
        <row r="12">
          <cell r="B12" t="str">
            <v>Öffentliche Verwaltung / NGO</v>
          </cell>
        </row>
        <row r="13">
          <cell r="B13" t="str">
            <v>Telekommunikation / Medien</v>
          </cell>
        </row>
        <row r="14">
          <cell r="B14" t="str">
            <v>Tourismus / Gastronomie</v>
          </cell>
        </row>
        <row r="15">
          <cell r="B15" t="str">
            <v>Verband</v>
          </cell>
        </row>
        <row r="16">
          <cell r="B16" t="str">
            <v>Verkehr / Transport / Logistik</v>
          </cell>
        </row>
        <row r="17">
          <cell r="B17" t="str">
            <v>Versicherung</v>
          </cell>
        </row>
        <row r="23">
          <cell r="B23" t="str">
            <v>Level A - Certified Project Director</v>
          </cell>
        </row>
        <row r="24">
          <cell r="B24" t="str">
            <v>Level A - Certified Programme Director</v>
          </cell>
        </row>
        <row r="25">
          <cell r="B25" t="str">
            <v>Level A - Certified Portfolio Director</v>
          </cell>
        </row>
        <row r="26">
          <cell r="B26" t="str">
            <v>Level B - Certified Senior Project Manager</v>
          </cell>
        </row>
        <row r="27">
          <cell r="B27" t="str">
            <v>Level B - Certified Senior Programme Manager</v>
          </cell>
        </row>
        <row r="28">
          <cell r="B28" t="str">
            <v>Level B - Certified Senior Portfolio Manager</v>
          </cell>
        </row>
        <row r="29">
          <cell r="B29" t="str">
            <v>Level C - Certified Project Manager</v>
          </cell>
        </row>
        <row r="31">
          <cell r="B31" t="str">
            <v>Level A - Certified Projects Director (bis 2017)</v>
          </cell>
        </row>
        <row r="32">
          <cell r="B32" t="str">
            <v>Level A - Certified Project Director</v>
          </cell>
        </row>
        <row r="33">
          <cell r="B33" t="str">
            <v>Level A - Certified Programme Director</v>
          </cell>
        </row>
        <row r="34">
          <cell r="B34" t="str">
            <v>Level A - Certified Portfolio Director</v>
          </cell>
        </row>
        <row r="35">
          <cell r="B35" t="str">
            <v>Level B - Certified Senior Project Manager</v>
          </cell>
        </row>
        <row r="36">
          <cell r="B36" t="str">
            <v>Level B - Certified Senior Programme Manager</v>
          </cell>
        </row>
        <row r="37">
          <cell r="B37" t="str">
            <v>Level B - Certified Senior Portfolio Manager</v>
          </cell>
        </row>
        <row r="38">
          <cell r="B38" t="str">
            <v>Level C - Certified Project Manager</v>
          </cell>
        </row>
        <row r="40">
          <cell r="B40" t="str">
            <v>Deutsch</v>
          </cell>
        </row>
        <row r="41">
          <cell r="B41" t="str">
            <v>Englisch</v>
          </cell>
        </row>
        <row r="42">
          <cell r="B42" t="str">
            <v>Französisch</v>
          </cell>
        </row>
        <row r="44">
          <cell r="B44" t="str">
            <v>Arbeitgeber</v>
          </cell>
        </row>
        <row r="45">
          <cell r="B45" t="str">
            <v>Privatadresse</v>
          </cell>
        </row>
        <row r="46">
          <cell r="B46" t="str">
            <v>Andere Adresse</v>
          </cell>
        </row>
        <row r="48">
          <cell r="B48" t="str">
            <v>Projektleiter</v>
          </cell>
        </row>
        <row r="49">
          <cell r="B49" t="str">
            <v>Programmleiter</v>
          </cell>
        </row>
        <row r="50">
          <cell r="B50" t="str">
            <v>Portfoliomanager</v>
          </cell>
        </row>
        <row r="51">
          <cell r="B51" t="str">
            <v>Auftraggeber</v>
          </cell>
        </row>
        <row r="52">
          <cell r="B52" t="str">
            <v>Co-Projektleiter</v>
          </cell>
        </row>
        <row r="53">
          <cell r="B53" t="str">
            <v>Leiter PL-Pool</v>
          </cell>
        </row>
        <row r="54">
          <cell r="B54" t="str">
            <v>Leiter PMO</v>
          </cell>
        </row>
        <row r="55">
          <cell r="B55" t="str">
            <v>Mitglied Lenkungsausschuss</v>
          </cell>
        </row>
        <row r="56">
          <cell r="B56" t="str">
            <v>PM-Consultant</v>
          </cell>
        </row>
        <row r="57">
          <cell r="B57" t="str">
            <v>Projektcontroller</v>
          </cell>
        </row>
        <row r="58">
          <cell r="B58" t="str">
            <v>Qualitätsmanager</v>
          </cell>
        </row>
        <row r="59">
          <cell r="B59" t="str">
            <v>Risikomanager</v>
          </cell>
        </row>
        <row r="60">
          <cell r="B60" t="str">
            <v>Stv. Projektleiter</v>
          </cell>
        </row>
        <row r="61">
          <cell r="B61" t="str">
            <v>Stv. Programmleiter</v>
          </cell>
        </row>
        <row r="62">
          <cell r="B62" t="str">
            <v>Stv. Portfoliomanager</v>
          </cell>
        </row>
        <row r="63">
          <cell r="B63" t="str">
            <v>Teilprojektleiter</v>
          </cell>
        </row>
        <row r="64">
          <cell r="B64" t="str">
            <v>Testmanager</v>
          </cell>
        </row>
        <row r="66">
          <cell r="B66" t="str">
            <v>ja</v>
          </cell>
        </row>
        <row r="67">
          <cell r="B67" t="str">
            <v>nein</v>
          </cell>
        </row>
        <row r="69">
          <cell r="B69" t="str">
            <v>sign. Maja Schütz</v>
          </cell>
        </row>
        <row r="70">
          <cell r="B70" t="str">
            <v>sign. Jean-Pierre Widmann</v>
          </cell>
        </row>
        <row r="72">
          <cell r="B72" t="str">
            <v>Projektleiter</v>
          </cell>
        </row>
        <row r="73">
          <cell r="B73" t="str">
            <v>Co-Projektleiter</v>
          </cell>
        </row>
        <row r="74">
          <cell r="B74" t="str">
            <v>Auftraggeber</v>
          </cell>
        </row>
        <row r="75">
          <cell r="B75" t="str">
            <v>Leiter PL-Pool</v>
          </cell>
        </row>
        <row r="76">
          <cell r="B76" t="str">
            <v>Leiter PMO</v>
          </cell>
        </row>
        <row r="77">
          <cell r="B77" t="str">
            <v>Mitglied Lenkungsausschuss</v>
          </cell>
        </row>
        <row r="78">
          <cell r="B78" t="str">
            <v>PM-Consultant</v>
          </cell>
        </row>
        <row r="79">
          <cell r="B79" t="str">
            <v>Projektcontroller</v>
          </cell>
        </row>
        <row r="80">
          <cell r="B80" t="str">
            <v>Qualitätsmanager</v>
          </cell>
        </row>
        <row r="81">
          <cell r="B81" t="str">
            <v>Risikomanager</v>
          </cell>
        </row>
        <row r="82">
          <cell r="B82" t="str">
            <v>Stv. Projektleiter</v>
          </cell>
        </row>
        <row r="83">
          <cell r="B83" t="str">
            <v>Teilprojektleiter</v>
          </cell>
        </row>
        <row r="84">
          <cell r="B84" t="str">
            <v>Testmanager</v>
          </cell>
        </row>
        <row r="86">
          <cell r="B86" t="str">
            <v>Akquisition und Angebot</v>
          </cell>
        </row>
        <row r="87">
          <cell r="B87" t="str">
            <v>Anlagenbau</v>
          </cell>
        </row>
        <row r="88">
          <cell r="B88" t="str">
            <v>Bau</v>
          </cell>
        </row>
        <row r="89">
          <cell r="B89" t="str">
            <v>Durchführbarkeitsstudien</v>
          </cell>
        </row>
        <row r="90">
          <cell r="B90" t="str">
            <v>Forschung und Entwicklung</v>
          </cell>
        </row>
        <row r="91">
          <cell r="B91" t="str">
            <v>Immobilien</v>
          </cell>
        </row>
        <row r="92">
          <cell r="B92" t="str">
            <v>Informatik</v>
          </cell>
        </row>
        <row r="93">
          <cell r="B93" t="str">
            <v>Instandhaltung</v>
          </cell>
        </row>
        <row r="94">
          <cell r="B94" t="str">
            <v>Organisation</v>
          </cell>
        </row>
        <row r="95">
          <cell r="B95" t="str">
            <v>Produktentwicklung</v>
          </cell>
        </row>
        <row r="96">
          <cell r="B96" t="str">
            <v>Strategie</v>
          </cell>
        </row>
        <row r="97">
          <cell r="B97" t="str">
            <v>Unternehmensgründung und -kauf</v>
          </cell>
        </row>
        <row r="98">
          <cell r="B98" t="str">
            <v>Weitere (in Projektscope angeben)</v>
          </cell>
        </row>
        <row r="100">
          <cell r="B100" t="str">
            <v>KandidatIn wird ohne Auflage zugelassen</v>
          </cell>
        </row>
        <row r="101">
          <cell r="B101" t="str">
            <v>KandidatIn wird mit Auflage zugelassen</v>
          </cell>
        </row>
        <row r="102">
          <cell r="B102" t="str">
            <v>KandidatIn wird nicht zugelassen</v>
          </cell>
        </row>
        <row r="104">
          <cell r="B104" t="str">
            <v>Alle Kompetenzen der ICB</v>
          </cell>
        </row>
        <row r="105">
          <cell r="B105" t="str">
            <v>Alle Kompetenzen des Kompetenzbereichs 'Kontext'</v>
          </cell>
        </row>
        <row r="106">
          <cell r="B106" t="str">
            <v>Alle Kompetenzen des Kompetenzbereichs 'Menschen'</v>
          </cell>
        </row>
        <row r="107">
          <cell r="B107" t="str">
            <v>Alle Kompetenzen des Kompetenzbereichs 'Praktiken'</v>
          </cell>
        </row>
        <row r="108">
          <cell r="B108" t="str">
            <v>4.3.1 Strategie</v>
          </cell>
        </row>
        <row r="109">
          <cell r="B109" t="str">
            <v>4.3.2 Governance, Strukturen und Prozesse</v>
          </cell>
        </row>
        <row r="110">
          <cell r="B110" t="str">
            <v>4.3.3 Compliance, Standards und Regulationen</v>
          </cell>
        </row>
        <row r="111">
          <cell r="B111" t="str">
            <v>4.3.4 Macht und Interessen</v>
          </cell>
        </row>
        <row r="112">
          <cell r="B112" t="str">
            <v>4.3.5 Kultur und Werte</v>
          </cell>
        </row>
        <row r="113">
          <cell r="B113" t="str">
            <v>4.4.1 Selbstreflexion und Selbstmanagement</v>
          </cell>
        </row>
        <row r="114">
          <cell r="B114" t="str">
            <v>4.4.2 Persönliche Integrität und Verlässlichkeit</v>
          </cell>
        </row>
        <row r="115">
          <cell r="B115" t="str">
            <v>4.4.3 Persönliche Kommunikation</v>
          </cell>
        </row>
        <row r="116">
          <cell r="B116" t="str">
            <v>4.4.4 Beziehungen und Engagement</v>
          </cell>
        </row>
        <row r="117">
          <cell r="B117" t="str">
            <v>4.4.5 Führung</v>
          </cell>
        </row>
        <row r="118">
          <cell r="B118" t="str">
            <v>4.4.6 Teamarbeit</v>
          </cell>
        </row>
        <row r="119">
          <cell r="B119" t="str">
            <v>4.4.7 Konflikte und Krisen</v>
          </cell>
        </row>
        <row r="120">
          <cell r="B120" t="str">
            <v>4.4.8 Vielseitigkeit</v>
          </cell>
        </row>
        <row r="121">
          <cell r="B121" t="str">
            <v>4.4.9 Verhandlungen</v>
          </cell>
        </row>
        <row r="122">
          <cell r="B122" t="str">
            <v>4.4.10 Ergebnisorientierung</v>
          </cell>
        </row>
        <row r="123">
          <cell r="B123" t="str">
            <v>4.5.1 Projektdesign / Programmdesign / Portfoliodesign</v>
          </cell>
        </row>
        <row r="124">
          <cell r="B124" t="str">
            <v>4.5.2 Anforderungen und Ziele / Nutzen und Ziele / Nutzen</v>
          </cell>
        </row>
        <row r="125">
          <cell r="B125" t="str">
            <v>4.5.3 Leistungsumfang und Lieferobjekte / Leistungsumfang / Leistungsumfang</v>
          </cell>
        </row>
        <row r="126">
          <cell r="B126" t="str">
            <v>4.5.4 Ablauf und Termine / Ablauf und Termine / Termine</v>
          </cell>
        </row>
        <row r="127">
          <cell r="B127" t="str">
            <v>4.5.5 Organisation, Information und Dokumentation</v>
          </cell>
        </row>
        <row r="128">
          <cell r="B128" t="str">
            <v>4.5.6 Qualität</v>
          </cell>
        </row>
        <row r="129">
          <cell r="B129" t="str">
            <v>4.5.7 Kosten und Finanzierung</v>
          </cell>
        </row>
        <row r="130">
          <cell r="B130" t="str">
            <v>4.5.8 Ressourcen</v>
          </cell>
        </row>
        <row r="131">
          <cell r="B131" t="str">
            <v>4.5.9 Beschaffung / Beschaffung und Partnerschaften / Beschaffung</v>
          </cell>
        </row>
        <row r="132">
          <cell r="B132" t="str">
            <v>4.5.10 Planung und Steuerung</v>
          </cell>
        </row>
        <row r="138">
          <cell r="B138" t="str">
            <v>Zertifikat verlängern</v>
          </cell>
        </row>
        <row r="139">
          <cell r="B139" t="str">
            <v>Zertifikat nicht verlängern</v>
          </cell>
        </row>
        <row r="141">
          <cell r="B141" t="str">
            <v>Natasa Dugonjic</v>
          </cell>
        </row>
        <row r="142">
          <cell r="B142" t="str">
            <v>Manuela Frei</v>
          </cell>
        </row>
        <row r="143">
          <cell r="B143" t="str">
            <v>Anastasija Jovanovich</v>
          </cell>
        </row>
        <row r="144">
          <cell r="B144" t="str">
            <v>Kaltrina Kaba</v>
          </cell>
        </row>
        <row r="145">
          <cell r="B145" t="str">
            <v>Maja Schütz</v>
          </cell>
        </row>
        <row r="146">
          <cell r="B146" t="str">
            <v>Tina Vasic</v>
          </cell>
        </row>
        <row r="147">
          <cell r="B147" t="str">
            <v>Jean-Pierre Widmann</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s"/>
      <sheetName val="Pers"/>
      <sheetName val="Sum"/>
      <sheetName val="Pos"/>
      <sheetName val="Ref"/>
      <sheetName val="Edu"/>
      <sheetName val="PM"/>
      <sheetName val="PgM"/>
      <sheetName val="PfM"/>
      <sheetName val="Agil"/>
      <sheetName val="AgilPfM"/>
      <sheetName val="SAPM"/>
      <sheetName val="SAPgM"/>
      <sheetName val="SAPfM"/>
      <sheetName val="SAagil"/>
      <sheetName val="CXPM"/>
      <sheetName val="CXPgM"/>
      <sheetName val="CXPfM"/>
      <sheetName val="CXagil"/>
      <sheetName val="Admin"/>
      <sheetName val="Exp"/>
      <sheetName val="Vorgaben"/>
    </sheetNames>
    <sheetDataSet>
      <sheetData sheetId="0" refreshError="1"/>
      <sheetData sheetId="1"/>
      <sheetData sheetId="2" refreshError="1"/>
      <sheetData sheetId="3" refreshError="1"/>
      <sheetData sheetId="4" refreshError="1"/>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ow r="1">
          <cell r="B1" t="str">
            <v>Frau</v>
          </cell>
        </row>
        <row r="2">
          <cell r="B2" t="str">
            <v>Herr</v>
          </cell>
        </row>
        <row r="4">
          <cell r="B4" t="str">
            <v>Dr.</v>
          </cell>
        </row>
        <row r="5">
          <cell r="B5" t="str">
            <v>Prof.</v>
          </cell>
        </row>
        <row r="6">
          <cell r="B6" t="str">
            <v>Prof. Dr.</v>
          </cell>
        </row>
        <row r="8">
          <cell r="B8" t="str">
            <v>Bau / Architektur / Immobilien</v>
          </cell>
        </row>
        <row r="9">
          <cell r="B9" t="str">
            <v>Beratung</v>
          </cell>
        </row>
        <row r="10">
          <cell r="B10" t="str">
            <v>Dienstleistung / Bildung</v>
          </cell>
        </row>
        <row r="11">
          <cell r="B11" t="str">
            <v>Energiewirtschaft</v>
          </cell>
        </row>
        <row r="12">
          <cell r="B12" t="str">
            <v>Finanzdienstleistung / Bank</v>
          </cell>
        </row>
        <row r="13">
          <cell r="B13" t="str">
            <v>Gesundheitswesen / Medizin / Pharma</v>
          </cell>
        </row>
        <row r="14">
          <cell r="B14" t="str">
            <v>Handel / Detailhandel</v>
          </cell>
        </row>
        <row r="15">
          <cell r="B15" t="str">
            <v>Industrie / Anlagenbau</v>
          </cell>
        </row>
        <row r="16">
          <cell r="B16" t="str">
            <v>Öffentliche Verwaltung / NGO</v>
          </cell>
        </row>
        <row r="17">
          <cell r="B17" t="str">
            <v>Telekommunikation / Medien</v>
          </cell>
        </row>
        <row r="18">
          <cell r="B18" t="str">
            <v>Tourismus / Gastronomie</v>
          </cell>
        </row>
        <row r="19">
          <cell r="B19" t="str">
            <v>Verband</v>
          </cell>
        </row>
        <row r="20">
          <cell r="B20" t="str">
            <v>Verkehr / Transport / Logistik</v>
          </cell>
        </row>
        <row r="21">
          <cell r="B21" t="str">
            <v>Versicherung</v>
          </cell>
        </row>
        <row r="27">
          <cell r="B27" t="str">
            <v>Level A - Certified Project Director</v>
          </cell>
        </row>
        <row r="28">
          <cell r="B28" t="str">
            <v>Level A - Certified Programme Director</v>
          </cell>
        </row>
        <row r="29">
          <cell r="B29" t="str">
            <v>Level A - Certified Portfolio Director</v>
          </cell>
        </row>
        <row r="30">
          <cell r="B30" t="str">
            <v>Level A - Certified Agile Organisational Leader</v>
          </cell>
        </row>
        <row r="31">
          <cell r="B31" t="str">
            <v>Level B - Certified Senior Project Manager</v>
          </cell>
        </row>
        <row r="32">
          <cell r="B32" t="str">
            <v>Level B - Certified Senior Programme Manager</v>
          </cell>
        </row>
        <row r="33">
          <cell r="B33" t="str">
            <v>Level B - Certified Senior Portfolio Manager</v>
          </cell>
        </row>
        <row r="34">
          <cell r="B34" t="str">
            <v>Level B - Certified Agile Senior Leader</v>
          </cell>
        </row>
        <row r="35">
          <cell r="B35" t="str">
            <v>Level C - Certified Project Manager</v>
          </cell>
        </row>
        <row r="36">
          <cell r="B36" t="str">
            <v>Level C - Certified Agile Leader</v>
          </cell>
        </row>
        <row r="38">
          <cell r="B38" t="str">
            <v>Level A - Certified Projects Director (bis 2017)</v>
          </cell>
        </row>
        <row r="39">
          <cell r="B39" t="str">
            <v>Level A - Certified Project Director</v>
          </cell>
        </row>
        <row r="40">
          <cell r="B40" t="str">
            <v>Level A - Certified Programme Director</v>
          </cell>
        </row>
        <row r="41">
          <cell r="B41" t="str">
            <v>Level A - Certified Portfolio Director</v>
          </cell>
        </row>
        <row r="42">
          <cell r="B42" t="str">
            <v>Level A - Certified Agile Organisational Leader</v>
          </cell>
        </row>
        <row r="43">
          <cell r="B43" t="str">
            <v>Level B - Certified Senior Project Manager</v>
          </cell>
        </row>
        <row r="44">
          <cell r="B44" t="str">
            <v>Level B - Certified Senior Programme Manager</v>
          </cell>
        </row>
        <row r="45">
          <cell r="B45" t="str">
            <v>Level B - Certified Senior Portfolio Manager</v>
          </cell>
        </row>
        <row r="46">
          <cell r="B46" t="str">
            <v>Level B - Certified Agile Senior Leader</v>
          </cell>
        </row>
        <row r="47">
          <cell r="B47" t="str">
            <v>Level C - Certified Project Manager</v>
          </cell>
        </row>
        <row r="48">
          <cell r="B48" t="str">
            <v>Level C - Certified Agile Leader</v>
          </cell>
        </row>
        <row r="49">
          <cell r="B49" t="str">
            <v>Level D - Certified Project Management Associate</v>
          </cell>
        </row>
        <row r="50">
          <cell r="B50" t="str">
            <v>Level D - Certified Agile Associate</v>
          </cell>
        </row>
        <row r="52">
          <cell r="B52" t="str">
            <v>Deutsch</v>
          </cell>
        </row>
        <row r="53">
          <cell r="B53" t="str">
            <v>Englisch</v>
          </cell>
        </row>
        <row r="54">
          <cell r="B54" t="str">
            <v>Französisch</v>
          </cell>
        </row>
        <row r="56">
          <cell r="B56" t="str">
            <v>Arbeitgeber</v>
          </cell>
        </row>
        <row r="57">
          <cell r="B57" t="str">
            <v>Privatadresse</v>
          </cell>
        </row>
        <row r="58">
          <cell r="B58" t="str">
            <v>Andere Adresse</v>
          </cell>
        </row>
        <row r="60">
          <cell r="B60" t="str">
            <v>Projektleiter*in</v>
          </cell>
        </row>
        <row r="61">
          <cell r="B61" t="str">
            <v>Programmleiter*in</v>
          </cell>
        </row>
        <row r="62">
          <cell r="B62" t="str">
            <v>Portfoliomanager*in</v>
          </cell>
        </row>
        <row r="63">
          <cell r="B63" t="str">
            <v>Stv. Projektleiter*in</v>
          </cell>
        </row>
        <row r="64">
          <cell r="B64" t="str">
            <v>Stv. Programmleiter*in</v>
          </cell>
        </row>
        <row r="65">
          <cell r="B65" t="str">
            <v>Stv. Portfoliomanager*in</v>
          </cell>
        </row>
        <row r="66">
          <cell r="B66" t="str">
            <v>Teilprojektleiter*in</v>
          </cell>
        </row>
        <row r="88">
          <cell r="B88" t="str">
            <v>ja</v>
          </cell>
        </row>
        <row r="89">
          <cell r="B89" t="str">
            <v>nein</v>
          </cell>
        </row>
        <row r="91">
          <cell r="B91" t="str">
            <v>sign. Maja Schütz</v>
          </cell>
        </row>
        <row r="92">
          <cell r="B92" t="str">
            <v>sign. Jean-Pierre Widmann</v>
          </cell>
        </row>
        <row r="94">
          <cell r="B94" t="str">
            <v>Projektleiter*in</v>
          </cell>
        </row>
        <row r="95">
          <cell r="B95" t="str">
            <v>Co-Projektleiter*in</v>
          </cell>
        </row>
        <row r="96">
          <cell r="B96" t="str">
            <v>Stv. Projektleiter*in</v>
          </cell>
        </row>
        <row r="97">
          <cell r="B97" t="str">
            <v>Teilprojektleiter*in</v>
          </cell>
        </row>
        <row r="99">
          <cell r="B99" t="str">
            <v>Arbeitslosigkeit</v>
          </cell>
        </row>
        <row r="100">
          <cell r="B100" t="str">
            <v>Weiterbildung (Arbeitspensum &lt;50%)</v>
          </cell>
        </row>
        <row r="101">
          <cell r="B101" t="str">
            <v>Krankheit/Unfall</v>
          </cell>
        </row>
        <row r="102">
          <cell r="B102" t="str">
            <v>Längere Reise</v>
          </cell>
        </row>
        <row r="103">
          <cell r="B103" t="str">
            <v>Militär</v>
          </cell>
        </row>
        <row r="104">
          <cell r="B104" t="str">
            <v>Mutterschaft</v>
          </cell>
        </row>
        <row r="105">
          <cell r="B105" t="str">
            <v>Sabbatical</v>
          </cell>
        </row>
        <row r="106">
          <cell r="B106" t="str">
            <v>Temporär andere Rolle/Funktion</v>
          </cell>
        </row>
        <row r="108">
          <cell r="B108" t="str">
            <v>Akquisition und Angebot</v>
          </cell>
        </row>
        <row r="109">
          <cell r="B109" t="str">
            <v>Anlagenbau</v>
          </cell>
        </row>
        <row r="110">
          <cell r="B110" t="str">
            <v>Bau</v>
          </cell>
        </row>
        <row r="111">
          <cell r="B111" t="str">
            <v>Durchführbarkeitsstudien</v>
          </cell>
        </row>
        <row r="112">
          <cell r="B112" t="str">
            <v>Forschung und Entwicklung</v>
          </cell>
        </row>
        <row r="113">
          <cell r="B113" t="str">
            <v>Immobilien</v>
          </cell>
        </row>
        <row r="114">
          <cell r="B114" t="str">
            <v>Informatik</v>
          </cell>
        </row>
        <row r="115">
          <cell r="B115" t="str">
            <v>Instandhaltung</v>
          </cell>
        </row>
        <row r="116">
          <cell r="B116" t="str">
            <v>Organisation</v>
          </cell>
        </row>
        <row r="117">
          <cell r="B117" t="str">
            <v>Produktentwicklung</v>
          </cell>
        </row>
        <row r="118">
          <cell r="B118" t="str">
            <v>Strategie</v>
          </cell>
        </row>
        <row r="119">
          <cell r="B119" t="str">
            <v>Unternehmensgründung und -kauf</v>
          </cell>
        </row>
        <row r="120">
          <cell r="B120" t="str">
            <v>Weitere (in Projektscope angeben)</v>
          </cell>
        </row>
        <row r="122">
          <cell r="B122" t="str">
            <v>KandidatIn wird ohne Auflage zugelassen</v>
          </cell>
        </row>
        <row r="123">
          <cell r="B123" t="str">
            <v>KandidatIn wird mit Auflage zugelassen</v>
          </cell>
        </row>
        <row r="124">
          <cell r="B124" t="str">
            <v>KandidatIn wird nicht zugelassen</v>
          </cell>
        </row>
        <row r="126">
          <cell r="B126" t="str">
            <v>Antrag akzeptiert, Gründe belegt</v>
          </cell>
        </row>
        <row r="127">
          <cell r="B127" t="str">
            <v>Antrag nicht akzeptiert</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s"/>
      <sheetName val="Pers"/>
      <sheetName val="Sum"/>
      <sheetName val="Pos"/>
      <sheetName val="Edu1"/>
      <sheetName val="Edu2"/>
      <sheetName val="Edu3"/>
      <sheetName val="Edu4"/>
      <sheetName val="Edu5"/>
      <sheetName val="Edu6"/>
      <sheetName val="Edu7"/>
      <sheetName val="PM"/>
      <sheetName val="PgM"/>
      <sheetName val="PfM"/>
      <sheetName val="SAPM"/>
      <sheetName val="SAPgM"/>
      <sheetName val="SAPfM"/>
      <sheetName val="CXPM"/>
      <sheetName val="CXPgM"/>
      <sheetName val="CXPfM"/>
      <sheetName val="Admin"/>
      <sheetName val="Exp"/>
      <sheetName val="Vorgaben"/>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ow r="1">
          <cell r="B1" t="str">
            <v>Frau</v>
          </cell>
        </row>
        <row r="2">
          <cell r="B2" t="str">
            <v>Herr</v>
          </cell>
        </row>
        <row r="4">
          <cell r="B4" t="str">
            <v>Bau / Architektur / Immobilien</v>
          </cell>
        </row>
        <row r="5">
          <cell r="B5" t="str">
            <v>Beratung</v>
          </cell>
        </row>
        <row r="6">
          <cell r="B6" t="str">
            <v>Dienstleistung / Bildung</v>
          </cell>
        </row>
        <row r="7">
          <cell r="B7" t="str">
            <v>Energiewirtschaft</v>
          </cell>
        </row>
        <row r="8">
          <cell r="B8" t="str">
            <v>Finanzdienstleistung / Bank</v>
          </cell>
        </row>
        <row r="9">
          <cell r="B9" t="str">
            <v>Gesundheitswesen / Medizin / Pharma</v>
          </cell>
        </row>
        <row r="10">
          <cell r="B10" t="str">
            <v>Handel / Detailhandel</v>
          </cell>
        </row>
        <row r="11">
          <cell r="B11" t="str">
            <v>Industrie / Anlagenbau</v>
          </cell>
        </row>
        <row r="12">
          <cell r="B12" t="str">
            <v>Öffentliche Verwaltung / NGO</v>
          </cell>
        </row>
        <row r="13">
          <cell r="B13" t="str">
            <v>Telekommunikation / Medien</v>
          </cell>
        </row>
        <row r="14">
          <cell r="B14" t="str">
            <v>Tourismus / Gastronomie</v>
          </cell>
        </row>
        <row r="15">
          <cell r="B15" t="str">
            <v>Verband</v>
          </cell>
        </row>
        <row r="16">
          <cell r="B16" t="str">
            <v>Verkehr / Transport / Logistik</v>
          </cell>
        </row>
        <row r="17">
          <cell r="B17" t="str">
            <v>Versicherung</v>
          </cell>
        </row>
        <row r="19">
          <cell r="B19" t="str">
            <v>A</v>
          </cell>
        </row>
        <row r="20">
          <cell r="B20" t="str">
            <v>B</v>
          </cell>
        </row>
        <row r="21">
          <cell r="B21" t="str">
            <v>C</v>
          </cell>
        </row>
        <row r="23">
          <cell r="B23" t="str">
            <v>Level A - Certified Project Director</v>
          </cell>
        </row>
        <row r="24">
          <cell r="B24" t="str">
            <v>Level A - Certified Programme Director</v>
          </cell>
        </row>
        <row r="25">
          <cell r="B25" t="str">
            <v>Level A - Certified Portfolio Director</v>
          </cell>
        </row>
        <row r="26">
          <cell r="B26" t="str">
            <v>Level B - Certified Senior Project Manager</v>
          </cell>
        </row>
        <row r="27">
          <cell r="B27" t="str">
            <v>Level B - Certified Senior Programme Manager</v>
          </cell>
        </row>
        <row r="28">
          <cell r="B28" t="str">
            <v>Level B - Certified Senior Portfolio Manager</v>
          </cell>
        </row>
        <row r="29">
          <cell r="B29" t="str">
            <v>Level C - Certified Project Manager</v>
          </cell>
        </row>
        <row r="31">
          <cell r="B31" t="str">
            <v>Level A - Certified Projects Director (bis 2017)</v>
          </cell>
        </row>
        <row r="32">
          <cell r="B32" t="str">
            <v>Level A - Certified Project Director</v>
          </cell>
        </row>
        <row r="33">
          <cell r="B33" t="str">
            <v>Level A - Certified Programme Director</v>
          </cell>
        </row>
        <row r="35">
          <cell r="B35" t="str">
            <v>Level B - Certified Senior Project Manager</v>
          </cell>
        </row>
        <row r="36">
          <cell r="B36" t="str">
            <v>Level B - Certified Senior Programme Manager</v>
          </cell>
        </row>
        <row r="37">
          <cell r="B37" t="str">
            <v>Level B - Certified Senior Portfolio Manager</v>
          </cell>
        </row>
        <row r="40">
          <cell r="B40" t="str">
            <v>Deutsch</v>
          </cell>
        </row>
        <row r="41">
          <cell r="B41" t="str">
            <v>Englisch</v>
          </cell>
        </row>
        <row r="48">
          <cell r="B48" t="str">
            <v>Projektleiter</v>
          </cell>
        </row>
        <row r="49">
          <cell r="B49" t="str">
            <v>Programmleiter</v>
          </cell>
        </row>
        <row r="50">
          <cell r="B50" t="str">
            <v>Portfoliomanager</v>
          </cell>
        </row>
        <row r="51">
          <cell r="B51" t="str">
            <v>Auftraggeber</v>
          </cell>
        </row>
        <row r="52">
          <cell r="B52" t="str">
            <v>Co-Projektleiter</v>
          </cell>
        </row>
        <row r="53">
          <cell r="B53" t="str">
            <v>Leiter PL-Pool</v>
          </cell>
        </row>
        <row r="54">
          <cell r="B54" t="str">
            <v>Leiter PMO</v>
          </cell>
        </row>
        <row r="55">
          <cell r="B55" t="str">
            <v>Mitglied Lenkungsausschuss</v>
          </cell>
        </row>
        <row r="56">
          <cell r="B56" t="str">
            <v>PM-Consultant</v>
          </cell>
        </row>
        <row r="57">
          <cell r="B57" t="str">
            <v>Projektcontroller</v>
          </cell>
        </row>
        <row r="58">
          <cell r="B58" t="str">
            <v>Qualitätsmanager</v>
          </cell>
        </row>
        <row r="59">
          <cell r="B59" t="str">
            <v>Risikomanager</v>
          </cell>
        </row>
        <row r="60">
          <cell r="B60" t="str">
            <v>Stv. Projektleiter</v>
          </cell>
        </row>
        <row r="61">
          <cell r="B61" t="str">
            <v>Stv. Programmleiter</v>
          </cell>
        </row>
        <row r="62">
          <cell r="B62" t="str">
            <v>Stv. Portfoliomanager</v>
          </cell>
        </row>
        <row r="63">
          <cell r="B63" t="str">
            <v>Teilprojektleiter</v>
          </cell>
        </row>
        <row r="64">
          <cell r="B64" t="str">
            <v>Testmanager</v>
          </cell>
        </row>
        <row r="66">
          <cell r="B66" t="str">
            <v>ja</v>
          </cell>
        </row>
        <row r="69">
          <cell r="B69" t="str">
            <v>sign. Maja Schütz</v>
          </cell>
        </row>
        <row r="70">
          <cell r="B70" t="str">
            <v>sign. Jean-Pierre Widmann</v>
          </cell>
        </row>
        <row r="73">
          <cell r="B73" t="str">
            <v>Co-Projektleiter</v>
          </cell>
        </row>
        <row r="74">
          <cell r="B74" t="str">
            <v>Auftraggeber</v>
          </cell>
        </row>
        <row r="76">
          <cell r="B76" t="str">
            <v>Leiter PMO</v>
          </cell>
        </row>
        <row r="77">
          <cell r="B77" t="str">
            <v>Mitglied Lenkungsausschuss</v>
          </cell>
        </row>
        <row r="79">
          <cell r="B79" t="str">
            <v>Projektcontroller</v>
          </cell>
        </row>
        <row r="80">
          <cell r="B80" t="str">
            <v>Qualitätsmanager</v>
          </cell>
        </row>
        <row r="82">
          <cell r="B82" t="str">
            <v>Stv. Projektleiter</v>
          </cell>
        </row>
        <row r="83">
          <cell r="B83" t="str">
            <v>Teilprojektleiter</v>
          </cell>
        </row>
        <row r="84">
          <cell r="B84" t="str">
            <v>Testmanager</v>
          </cell>
        </row>
        <row r="86">
          <cell r="B86" t="str">
            <v>Akquisition und Angebot</v>
          </cell>
        </row>
        <row r="87">
          <cell r="B87" t="str">
            <v>Anlagenbau</v>
          </cell>
        </row>
        <row r="88">
          <cell r="B88" t="str">
            <v>Bau</v>
          </cell>
        </row>
        <row r="89">
          <cell r="B89" t="str">
            <v>Durchführbarkeitsstudien</v>
          </cell>
        </row>
        <row r="90">
          <cell r="B90" t="str">
            <v>Forschung und Entwicklung</v>
          </cell>
        </row>
        <row r="91">
          <cell r="B91" t="str">
            <v>Immobilien</v>
          </cell>
        </row>
        <row r="92">
          <cell r="B92" t="str">
            <v>Informatik</v>
          </cell>
        </row>
        <row r="93">
          <cell r="B93" t="str">
            <v>Instandhaltung</v>
          </cell>
        </row>
        <row r="94">
          <cell r="B94" t="str">
            <v>Organisation</v>
          </cell>
        </row>
        <row r="95">
          <cell r="B95" t="str">
            <v>Produktentwicklung</v>
          </cell>
        </row>
        <row r="96">
          <cell r="B96" t="str">
            <v>Strategie</v>
          </cell>
        </row>
        <row r="97">
          <cell r="B97" t="str">
            <v>Unternehmensgründung und -kauf</v>
          </cell>
        </row>
        <row r="98">
          <cell r="B98" t="str">
            <v>Weitere (in Projektscope angeben)</v>
          </cell>
        </row>
        <row r="104">
          <cell r="B104" t="str">
            <v>Alle Kompetenzen der ICB</v>
          </cell>
        </row>
        <row r="105">
          <cell r="B105" t="str">
            <v>Alle Kompetenzen des Kompetenzbereichs 'Kontext'</v>
          </cell>
        </row>
        <row r="106">
          <cell r="B106" t="str">
            <v>Alle Kompetenzen des Kompetenzbereichs 'Menschen'</v>
          </cell>
        </row>
        <row r="107">
          <cell r="B107" t="str">
            <v>Alle Kompetenzen des Kompetenzbereichs 'Praktiken'</v>
          </cell>
        </row>
        <row r="108">
          <cell r="B108" t="str">
            <v>4.3.1 Strategie</v>
          </cell>
        </row>
        <row r="109">
          <cell r="B109" t="str">
            <v>4.3.2 Governance, Strukturen und Prozesse</v>
          </cell>
        </row>
        <row r="110">
          <cell r="B110" t="str">
            <v>4.3.3 Compliance, Standards und Regulationen</v>
          </cell>
        </row>
        <row r="111">
          <cell r="B111" t="str">
            <v>4.3.4 Macht und Interessen</v>
          </cell>
        </row>
        <row r="112">
          <cell r="B112" t="str">
            <v>4.3.5 Kultur und Werte</v>
          </cell>
        </row>
        <row r="113">
          <cell r="B113" t="str">
            <v>4.4.1 Selbstreflexion und Selbstmanagement</v>
          </cell>
        </row>
        <row r="114">
          <cell r="B114" t="str">
            <v>4.4.2 Persönliche Integrität und Verlässlichkeit</v>
          </cell>
        </row>
        <row r="115">
          <cell r="B115" t="str">
            <v>4.4.3 Persönliche Kommunikation</v>
          </cell>
        </row>
        <row r="116">
          <cell r="B116" t="str">
            <v>4.4.4 Beziehungen und Engagement</v>
          </cell>
        </row>
        <row r="117">
          <cell r="B117" t="str">
            <v>4.4.5 Führung</v>
          </cell>
        </row>
        <row r="118">
          <cell r="B118" t="str">
            <v>4.4.6 Teamarbeit</v>
          </cell>
        </row>
        <row r="119">
          <cell r="B119" t="str">
            <v>4.4.7 Konflikte und Krisen</v>
          </cell>
        </row>
        <row r="120">
          <cell r="B120" t="str">
            <v>4.4.8 Vielseitigkeit</v>
          </cell>
        </row>
        <row r="121">
          <cell r="B121" t="str">
            <v>4.4.9 Verhandlungen</v>
          </cell>
        </row>
        <row r="122">
          <cell r="B122" t="str">
            <v>4.4.10 Ergebnisorientierung</v>
          </cell>
        </row>
        <row r="123">
          <cell r="B123" t="str">
            <v>4.5.1 Projektdesign / Programmdesign / Portfoliodesign</v>
          </cell>
        </row>
        <row r="124">
          <cell r="B124" t="str">
            <v>4.5.2 Anforderungen und Ziele / Nutzen und Ziele / Nutzen</v>
          </cell>
        </row>
        <row r="125">
          <cell r="B125" t="str">
            <v>4.5.3 Leistungsumfang und Lieferobjekte / Leistungsumfang / Leistungsumfang</v>
          </cell>
        </row>
        <row r="126">
          <cell r="B126" t="str">
            <v>4.5.4 Ablauf und Termine / Ablauf und Termine / Termine</v>
          </cell>
        </row>
        <row r="127">
          <cell r="B127" t="str">
            <v>4.5.5 Organisation, Information und Dokumentation</v>
          </cell>
        </row>
        <row r="128">
          <cell r="B128" t="str">
            <v>4.5.6 Qualität</v>
          </cell>
        </row>
        <row r="129">
          <cell r="B129" t="str">
            <v>4.5.7 Kosten und Finanzierung</v>
          </cell>
        </row>
        <row r="130">
          <cell r="B130" t="str">
            <v>4.5.8 Ressourcen</v>
          </cell>
        </row>
        <row r="131">
          <cell r="B131" t="str">
            <v>4.5.9 Beschaffung / Beschaffung und Partnerschaften / Beschaffung</v>
          </cell>
        </row>
        <row r="132">
          <cell r="B132" t="str">
            <v>4.5.10 Planung und Steuerung</v>
          </cell>
        </row>
        <row r="133">
          <cell r="B133" t="str">
            <v>4.5.11 Chancen und Risiken</v>
          </cell>
        </row>
        <row r="134">
          <cell r="B134" t="str">
            <v>4.5.12 Stakeholder</v>
          </cell>
        </row>
        <row r="135">
          <cell r="B135" t="str">
            <v>4.5.13 Change und Transformation</v>
          </cell>
        </row>
        <row r="136">
          <cell r="B136" t="str">
            <v>4.5.14 Projektselektion und Portfoliobalance</v>
          </cell>
        </row>
        <row r="138">
          <cell r="B138" t="str">
            <v>Zertifikat verlängern</v>
          </cell>
        </row>
        <row r="139">
          <cell r="B139" t="str">
            <v>Zertifikat nicht verlängern</v>
          </cell>
        </row>
        <row r="141">
          <cell r="B141" t="str">
            <v>Natasa Dugonjic</v>
          </cell>
        </row>
        <row r="142">
          <cell r="B142" t="str">
            <v>Manuela Frei</v>
          </cell>
        </row>
        <row r="143">
          <cell r="B143" t="str">
            <v>Anastasija Jovanovich</v>
          </cell>
        </row>
        <row r="144">
          <cell r="B144" t="str">
            <v>Kaltrina Kaba</v>
          </cell>
        </row>
        <row r="145">
          <cell r="B145" t="str">
            <v>Maja Schütz</v>
          </cell>
        </row>
        <row r="146">
          <cell r="B146" t="str">
            <v>Tina Vasic</v>
          </cell>
        </row>
        <row r="147">
          <cell r="B147" t="str">
            <v>Jean-Pierre Widmann</v>
          </cell>
        </row>
        <row r="149">
          <cell r="B149" t="str">
            <v>Blog</v>
          </cell>
        </row>
        <row r="150">
          <cell r="B150" t="str">
            <v>Buch</v>
          </cell>
        </row>
        <row r="151">
          <cell r="B151" t="str">
            <v>Fachartikel</v>
          </cell>
        </row>
        <row r="152">
          <cell r="B152" t="str">
            <v>White Paper</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9AAE6-D470-4E6D-B79D-D7BBAD471FAD}">
  <sheetPr>
    <pageSetUpPr fitToPage="1"/>
  </sheetPr>
  <dimension ref="A1:O16"/>
  <sheetViews>
    <sheetView showGridLines="0" tabSelected="1" zoomScaleNormal="100" workbookViewId="0"/>
  </sheetViews>
  <sheetFormatPr baseColWidth="10" defaultColWidth="11.453125" defaultRowHeight="11.5" x14ac:dyDescent="0.35"/>
  <cols>
    <col min="1" max="1" width="1.7265625" style="213" customWidth="1"/>
    <col min="2" max="2" width="29.7265625" style="213" customWidth="1"/>
    <col min="3" max="3" width="60.7265625" style="213" customWidth="1"/>
    <col min="4" max="4" width="1.7265625" style="214" customWidth="1"/>
    <col min="5" max="5" width="1.7265625" style="212" customWidth="1"/>
    <col min="6" max="16384" width="11.453125" style="213"/>
  </cols>
  <sheetData>
    <row r="1" spans="1:15" s="214" customFormat="1" ht="10" customHeight="1" x14ac:dyDescent="0.35">
      <c r="A1" s="209"/>
      <c r="B1" s="210"/>
      <c r="C1" s="210"/>
      <c r="D1" s="211"/>
      <c r="E1" s="212"/>
      <c r="F1" s="213"/>
      <c r="G1" s="213"/>
      <c r="H1" s="213"/>
      <c r="I1" s="213"/>
    </row>
    <row r="2" spans="1:15" s="214" customFormat="1" ht="18" customHeight="1" x14ac:dyDescent="0.35">
      <c r="A2" s="215"/>
      <c r="B2" s="279" t="s">
        <v>560</v>
      </c>
      <c r="C2" s="279"/>
      <c r="D2" s="216"/>
      <c r="E2" s="212"/>
      <c r="F2" s="213"/>
      <c r="G2" s="213"/>
      <c r="H2" s="213"/>
      <c r="I2" s="213"/>
    </row>
    <row r="3" spans="1:15" s="214" customFormat="1" ht="10" customHeight="1" x14ac:dyDescent="0.35">
      <c r="A3" s="215"/>
      <c r="B3" s="217"/>
      <c r="C3" s="218"/>
      <c r="D3" s="216"/>
      <c r="E3" s="212"/>
      <c r="F3" s="213"/>
      <c r="G3" s="213"/>
      <c r="H3" s="213"/>
      <c r="I3" s="213"/>
    </row>
    <row r="4" spans="1:15" s="214" customFormat="1" ht="87.75" customHeight="1" x14ac:dyDescent="0.35">
      <c r="A4" s="215"/>
      <c r="B4" s="219" t="s">
        <v>160</v>
      </c>
      <c r="C4" s="220" t="s">
        <v>1060</v>
      </c>
      <c r="D4" s="216"/>
      <c r="E4" s="212"/>
      <c r="F4" s="213"/>
      <c r="G4" s="213"/>
      <c r="H4" s="213"/>
      <c r="I4" s="213"/>
    </row>
    <row r="5" spans="1:15" s="214" customFormat="1" x14ac:dyDescent="0.35">
      <c r="A5" s="215"/>
      <c r="B5" s="219"/>
      <c r="C5" s="221"/>
      <c r="D5" s="216"/>
      <c r="E5" s="212"/>
      <c r="F5" s="213"/>
      <c r="G5" s="213"/>
      <c r="H5" s="213"/>
      <c r="I5" s="213"/>
    </row>
    <row r="6" spans="1:15" s="214" customFormat="1" ht="142.5" customHeight="1" x14ac:dyDescent="0.35">
      <c r="A6" s="215"/>
      <c r="B6" s="219" t="s">
        <v>561</v>
      </c>
      <c r="C6" s="220" t="s">
        <v>563</v>
      </c>
      <c r="D6" s="216"/>
      <c r="E6" s="212"/>
      <c r="F6" s="213"/>
      <c r="G6" s="213"/>
      <c r="H6" s="213"/>
      <c r="I6" s="213"/>
    </row>
    <row r="7" spans="1:15" s="214" customFormat="1" x14ac:dyDescent="0.35">
      <c r="A7" s="215"/>
      <c r="B7" s="219"/>
      <c r="C7" s="221"/>
      <c r="D7" s="216"/>
      <c r="E7" s="212"/>
      <c r="F7" s="213"/>
      <c r="G7" s="213"/>
      <c r="H7" s="213"/>
      <c r="I7" s="213"/>
    </row>
    <row r="8" spans="1:15" s="214" customFormat="1" ht="98.25" customHeight="1" x14ac:dyDescent="0.35">
      <c r="A8" s="215"/>
      <c r="B8" s="219" t="s">
        <v>159</v>
      </c>
      <c r="C8" s="220" t="s">
        <v>1043</v>
      </c>
      <c r="D8" s="216"/>
      <c r="E8" s="212"/>
      <c r="F8" s="213"/>
      <c r="G8" s="213"/>
      <c r="H8" s="213"/>
      <c r="I8" s="213"/>
    </row>
    <row r="9" spans="1:15" s="214" customFormat="1" ht="10" customHeight="1" x14ac:dyDescent="0.35">
      <c r="A9" s="215"/>
      <c r="B9" s="219"/>
      <c r="C9" s="222"/>
      <c r="D9" s="216"/>
      <c r="E9" s="212"/>
      <c r="F9" s="213"/>
      <c r="G9" s="213"/>
      <c r="H9" s="213"/>
      <c r="I9" s="213"/>
    </row>
    <row r="10" spans="1:15" s="214" customFormat="1" ht="213.5" customHeight="1" x14ac:dyDescent="0.35">
      <c r="A10" s="215"/>
      <c r="B10" s="219" t="s">
        <v>164</v>
      </c>
      <c r="C10" s="220" t="s">
        <v>1044</v>
      </c>
      <c r="D10" s="216"/>
      <c r="E10" s="212"/>
      <c r="I10" s="213"/>
      <c r="J10" s="213"/>
      <c r="K10" s="213"/>
      <c r="L10" s="213"/>
      <c r="M10" s="213"/>
      <c r="N10" s="213"/>
      <c r="O10" s="213"/>
    </row>
    <row r="11" spans="1:15" s="214" customFormat="1" ht="10" customHeight="1" x14ac:dyDescent="0.35">
      <c r="A11" s="215"/>
      <c r="B11" s="219"/>
      <c r="C11" s="223"/>
      <c r="D11" s="216"/>
      <c r="E11" s="212"/>
      <c r="F11" s="213"/>
      <c r="G11" s="213"/>
      <c r="H11" s="213"/>
      <c r="I11" s="213"/>
    </row>
    <row r="12" spans="1:15" s="214" customFormat="1" ht="48" customHeight="1" x14ac:dyDescent="0.35">
      <c r="A12" s="215"/>
      <c r="B12" s="219" t="s">
        <v>161</v>
      </c>
      <c r="C12" s="220" t="s">
        <v>534</v>
      </c>
      <c r="D12" s="216"/>
      <c r="E12" s="212"/>
      <c r="F12" s="213"/>
      <c r="G12" s="213"/>
      <c r="H12" s="213"/>
      <c r="I12" s="213"/>
    </row>
    <row r="13" spans="1:15" s="214" customFormat="1" ht="10" customHeight="1" x14ac:dyDescent="0.35">
      <c r="A13" s="215"/>
      <c r="B13" s="219"/>
      <c r="C13" s="223"/>
      <c r="D13" s="216"/>
      <c r="E13" s="212"/>
      <c r="F13" s="213"/>
      <c r="G13" s="213"/>
      <c r="H13" s="213"/>
      <c r="I13" s="213"/>
    </row>
    <row r="14" spans="1:15" s="214" customFormat="1" ht="63.75" customHeight="1" x14ac:dyDescent="0.35">
      <c r="A14" s="215"/>
      <c r="B14" s="219" t="s">
        <v>562</v>
      </c>
      <c r="C14" s="220" t="s">
        <v>564</v>
      </c>
      <c r="D14" s="216"/>
      <c r="E14" s="212"/>
      <c r="F14" s="213"/>
      <c r="G14" s="213"/>
      <c r="H14" s="213"/>
      <c r="I14" s="213"/>
    </row>
    <row r="15" spans="1:15" s="214" customFormat="1" ht="10" customHeight="1" x14ac:dyDescent="0.35">
      <c r="A15" s="224"/>
      <c r="B15" s="225"/>
      <c r="C15" s="225"/>
      <c r="D15" s="226"/>
      <c r="E15" s="212"/>
      <c r="F15" s="213"/>
      <c r="G15" s="213"/>
      <c r="H15" s="213"/>
      <c r="I15" s="213"/>
    </row>
    <row r="16" spans="1:15" s="214" customFormat="1" x14ac:dyDescent="0.35">
      <c r="A16" s="213"/>
      <c r="B16" s="213"/>
      <c r="C16" s="213"/>
      <c r="E16" s="212"/>
      <c r="F16" s="213"/>
      <c r="G16" s="213"/>
      <c r="H16" s="213"/>
      <c r="I16" s="213"/>
    </row>
  </sheetData>
  <sheetProtection algorithmName="SHA-512" hashValue="SH5fx3IhHbIvLhdNMTv60+g+mY8kerC/ZzJA4qwnhEHPjOuTvG+hQ6dhtlWx4RyxeinFcNZFE7iAc6TcUfNCYQ==" saltValue="RtBdRsUb303BjfyUoI66Ww==" spinCount="100000" sheet="1" objects="1" scenarios="1"/>
  <mergeCells count="1">
    <mergeCell ref="B2:C2"/>
  </mergeCells>
  <printOptions horizontalCentered="1"/>
  <pageMargins left="0.39370078740157483" right="0.39370078740157483" top="1.5748031496062993" bottom="0.59055118110236227" header="0.39370078740157483" footer="0.31496062992125984"/>
  <pageSetup paperSize="9" fitToHeight="0" orientation="portrait" r:id="rId1"/>
  <headerFooter>
    <oddHeader>&amp;L&amp;"Verdana,Standard"&amp;9&amp;G&amp;C&amp;"Verdana,Fett"&amp;12
IPMA Level D
Antrag auf Rezertifizierung
Hinweise zum Ausfüllen&amp;R&amp;G</oddHeader>
    <oddFooter>&amp;L&amp;"Verdana,Standard"&amp;9© VZPM&amp;C&amp;"Verdana,Standard"&amp;9&amp;F&amp;R&amp;"Verdana,Standard"&amp;9&amp;A Seite &amp;P/&amp;N</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O23"/>
  <sheetViews>
    <sheetView showGridLines="0" zoomScaleNormal="100" workbookViewId="0">
      <selection activeCell="C6" sqref="C6:D6"/>
    </sheetView>
  </sheetViews>
  <sheetFormatPr baseColWidth="10" defaultColWidth="11.453125" defaultRowHeight="11.5" x14ac:dyDescent="0.35"/>
  <cols>
    <col min="1" max="1" width="1.7265625" style="9" customWidth="1"/>
    <col min="2" max="2" width="30.7265625" style="9" customWidth="1"/>
    <col min="3" max="3" width="50.7265625" style="9" customWidth="1"/>
    <col min="4" max="4" width="10.7265625" style="9" customWidth="1"/>
    <col min="5" max="5" width="6.7265625" style="29" customWidth="1"/>
    <col min="6" max="6" width="15.7265625" style="117" customWidth="1"/>
    <col min="7" max="7" width="10.7265625" style="29" customWidth="1"/>
    <col min="8" max="8" width="7.7265625" style="29" customWidth="1"/>
    <col min="9" max="9" width="10.7265625" style="29" customWidth="1"/>
    <col min="10" max="10" width="7.7265625" style="29" customWidth="1"/>
    <col min="11" max="11" width="1.7265625" style="9" customWidth="1"/>
    <col min="12" max="16384" width="11.453125" style="9"/>
  </cols>
  <sheetData>
    <row r="1" spans="1:15" s="117" customFormat="1" ht="10" customHeight="1" x14ac:dyDescent="0.35">
      <c r="A1" s="16"/>
      <c r="B1" s="17"/>
      <c r="C1" s="17"/>
      <c r="D1" s="17"/>
      <c r="E1" s="30"/>
      <c r="F1" s="31"/>
      <c r="G1" s="30"/>
      <c r="H1" s="30"/>
      <c r="I1" s="30"/>
      <c r="J1" s="30"/>
      <c r="K1" s="32"/>
      <c r="L1" s="9"/>
      <c r="M1" s="9"/>
      <c r="N1" s="9"/>
      <c r="O1" s="9"/>
    </row>
    <row r="2" spans="1:15" s="117" customFormat="1" ht="18" customHeight="1" x14ac:dyDescent="0.35">
      <c r="A2" s="19"/>
      <c r="B2" s="281" t="s">
        <v>199</v>
      </c>
      <c r="C2" s="281"/>
      <c r="D2" s="281"/>
      <c r="E2" s="281"/>
      <c r="F2" s="281"/>
      <c r="G2" s="281"/>
      <c r="H2" s="281"/>
      <c r="I2" s="281"/>
      <c r="J2" s="281"/>
      <c r="K2" s="34"/>
      <c r="L2" s="9"/>
      <c r="M2" s="9"/>
      <c r="N2" s="9"/>
      <c r="O2" s="9"/>
    </row>
    <row r="3" spans="1:15" s="117" customFormat="1" ht="10" customHeight="1" x14ac:dyDescent="0.35">
      <c r="A3" s="19"/>
      <c r="B3" s="20"/>
      <c r="C3" s="21"/>
      <c r="D3" s="21"/>
      <c r="E3" s="119"/>
      <c r="F3" s="33"/>
      <c r="G3" s="119"/>
      <c r="H3" s="119"/>
      <c r="I3" s="119"/>
      <c r="J3" s="119"/>
      <c r="K3" s="34"/>
      <c r="L3" s="9"/>
      <c r="M3" s="9"/>
      <c r="N3" s="9"/>
      <c r="O3" s="9"/>
    </row>
    <row r="4" spans="1:15" s="117" customFormat="1" ht="28" customHeight="1" x14ac:dyDescent="0.35">
      <c r="A4" s="42"/>
      <c r="B4" s="297" t="s">
        <v>850</v>
      </c>
      <c r="C4" s="297"/>
      <c r="D4" s="297"/>
      <c r="E4" s="297"/>
      <c r="F4" s="297"/>
      <c r="G4" s="297"/>
      <c r="H4" s="297"/>
      <c r="I4" s="297"/>
      <c r="J4" s="297"/>
      <c r="K4" s="34"/>
      <c r="L4" s="9"/>
      <c r="M4" s="9"/>
      <c r="N4" s="9"/>
      <c r="O4" s="9"/>
    </row>
    <row r="5" spans="1:15" s="117" customFormat="1" ht="12" customHeight="1" x14ac:dyDescent="0.35">
      <c r="A5" s="19"/>
      <c r="B5" s="20"/>
      <c r="C5" s="21"/>
      <c r="D5" s="21"/>
      <c r="E5" s="119"/>
      <c r="F5" s="121" t="s">
        <v>116</v>
      </c>
      <c r="G5" s="119"/>
      <c r="H5" s="119"/>
      <c r="I5" s="119"/>
      <c r="J5" s="119"/>
      <c r="K5" s="34"/>
      <c r="L5" s="9"/>
      <c r="M5" s="9"/>
      <c r="N5" s="9"/>
      <c r="O5" s="9"/>
    </row>
    <row r="6" spans="1:15" s="117" customFormat="1" ht="18" customHeight="1" x14ac:dyDescent="0.35">
      <c r="A6" s="19"/>
      <c r="B6" s="113" t="s">
        <v>117</v>
      </c>
      <c r="C6" s="333"/>
      <c r="D6" s="333"/>
      <c r="E6" s="119" t="s">
        <v>95</v>
      </c>
      <c r="F6" s="123"/>
      <c r="G6" s="323" t="s">
        <v>97</v>
      </c>
      <c r="H6" s="329">
        <f>ROUND(((F7-F6)/365)*30,0)</f>
        <v>0</v>
      </c>
      <c r="I6" s="323" t="s">
        <v>98</v>
      </c>
      <c r="J6" s="325"/>
      <c r="K6" s="34"/>
      <c r="L6" s="9"/>
      <c r="M6" s="9"/>
      <c r="N6" s="9"/>
      <c r="O6" s="9"/>
    </row>
    <row r="7" spans="1:15" s="117" customFormat="1" ht="18" customHeight="1" x14ac:dyDescent="0.35">
      <c r="A7" s="19"/>
      <c r="B7" s="113" t="s">
        <v>118</v>
      </c>
      <c r="C7" s="333"/>
      <c r="D7" s="333"/>
      <c r="E7" s="119" t="s">
        <v>96</v>
      </c>
      <c r="F7" s="123"/>
      <c r="G7" s="324"/>
      <c r="H7" s="330" t="e">
        <f>ROUND(((#REF!-#REF!)/365)*30,0)</f>
        <v>#REF!</v>
      </c>
      <c r="I7" s="324"/>
      <c r="J7" s="326"/>
      <c r="K7" s="34"/>
      <c r="L7" s="9"/>
      <c r="M7" s="9"/>
      <c r="N7" s="9"/>
      <c r="O7" s="9"/>
    </row>
    <row r="8" spans="1:15" s="117" customFormat="1" ht="8.15" customHeight="1" x14ac:dyDescent="0.35">
      <c r="A8" s="19"/>
      <c r="B8" s="20"/>
      <c r="C8" s="21"/>
      <c r="D8" s="21"/>
      <c r="E8" s="119"/>
      <c r="F8" s="33"/>
      <c r="G8" s="119"/>
      <c r="H8" s="119"/>
      <c r="I8" s="119"/>
      <c r="J8" s="119"/>
      <c r="K8" s="34"/>
      <c r="L8" s="9"/>
      <c r="M8" s="9"/>
      <c r="N8" s="9"/>
      <c r="O8" s="9"/>
    </row>
    <row r="9" spans="1:15" s="117" customFormat="1" ht="18" customHeight="1" x14ac:dyDescent="0.35">
      <c r="A9" s="19"/>
      <c r="B9" s="138" t="s">
        <v>117</v>
      </c>
      <c r="C9" s="333"/>
      <c r="D9" s="333"/>
      <c r="E9" s="119" t="s">
        <v>95</v>
      </c>
      <c r="F9" s="123"/>
      <c r="G9" s="323" t="s">
        <v>97</v>
      </c>
      <c r="H9" s="329">
        <f>ROUND(((F10-F9)/365)*30,0)</f>
        <v>0</v>
      </c>
      <c r="I9" s="323" t="s">
        <v>98</v>
      </c>
      <c r="J9" s="325"/>
      <c r="K9" s="34"/>
      <c r="L9" s="9"/>
      <c r="M9" s="9"/>
      <c r="N9" s="9"/>
      <c r="O9" s="9"/>
    </row>
    <row r="10" spans="1:15" s="117" customFormat="1" ht="18" customHeight="1" x14ac:dyDescent="0.35">
      <c r="A10" s="19"/>
      <c r="B10" s="138" t="s">
        <v>118</v>
      </c>
      <c r="C10" s="333"/>
      <c r="D10" s="333"/>
      <c r="E10" s="119" t="s">
        <v>96</v>
      </c>
      <c r="F10" s="123"/>
      <c r="G10" s="324"/>
      <c r="H10" s="330" t="e">
        <f>ROUND(((#REF!-#REF!)/365)*30,0)</f>
        <v>#REF!</v>
      </c>
      <c r="I10" s="324"/>
      <c r="J10" s="326"/>
      <c r="K10" s="34"/>
      <c r="L10" s="9"/>
      <c r="M10" s="9"/>
      <c r="N10" s="9"/>
      <c r="O10" s="9"/>
    </row>
    <row r="11" spans="1:15" s="117" customFormat="1" ht="8.15" customHeight="1" x14ac:dyDescent="0.35">
      <c r="A11" s="19"/>
      <c r="B11" s="20"/>
      <c r="C11" s="21"/>
      <c r="D11" s="21"/>
      <c r="E11" s="119"/>
      <c r="F11" s="33"/>
      <c r="G11" s="119"/>
      <c r="H11" s="119"/>
      <c r="I11" s="119"/>
      <c r="J11" s="119"/>
      <c r="K11" s="34"/>
      <c r="L11" s="9"/>
      <c r="M11" s="9"/>
      <c r="N11" s="9"/>
      <c r="O11" s="9"/>
    </row>
    <row r="12" spans="1:15" s="117" customFormat="1" ht="18" customHeight="1" x14ac:dyDescent="0.35">
      <c r="A12" s="19"/>
      <c r="B12" s="138" t="s">
        <v>117</v>
      </c>
      <c r="C12" s="333"/>
      <c r="D12" s="333"/>
      <c r="E12" s="119" t="s">
        <v>95</v>
      </c>
      <c r="F12" s="123"/>
      <c r="G12" s="323" t="s">
        <v>97</v>
      </c>
      <c r="H12" s="329">
        <f>ROUND(((F13-F12)/365)*30,0)</f>
        <v>0</v>
      </c>
      <c r="I12" s="323" t="s">
        <v>98</v>
      </c>
      <c r="J12" s="325"/>
      <c r="K12" s="34"/>
      <c r="L12" s="9"/>
      <c r="M12" s="9"/>
      <c r="N12" s="9"/>
      <c r="O12" s="9"/>
    </row>
    <row r="13" spans="1:15" s="117" customFormat="1" ht="18" customHeight="1" x14ac:dyDescent="0.35">
      <c r="A13" s="19"/>
      <c r="B13" s="138" t="s">
        <v>118</v>
      </c>
      <c r="C13" s="333"/>
      <c r="D13" s="333"/>
      <c r="E13" s="119" t="s">
        <v>96</v>
      </c>
      <c r="F13" s="123"/>
      <c r="G13" s="324"/>
      <c r="H13" s="330" t="e">
        <f>ROUND(((#REF!-#REF!)/365)*30,0)</f>
        <v>#REF!</v>
      </c>
      <c r="I13" s="324"/>
      <c r="J13" s="326"/>
      <c r="K13" s="34"/>
      <c r="L13" s="9"/>
      <c r="M13" s="9"/>
      <c r="N13" s="9"/>
      <c r="O13" s="9"/>
    </row>
    <row r="14" spans="1:15" s="117" customFormat="1" ht="8.15" customHeight="1" x14ac:dyDescent="0.35">
      <c r="A14" s="19"/>
      <c r="B14" s="20"/>
      <c r="C14" s="21"/>
      <c r="D14" s="21"/>
      <c r="E14" s="119"/>
      <c r="F14" s="33"/>
      <c r="G14" s="119"/>
      <c r="H14" s="119"/>
      <c r="I14" s="119"/>
      <c r="J14" s="119"/>
      <c r="K14" s="34"/>
      <c r="L14" s="9"/>
      <c r="M14" s="9"/>
      <c r="N14" s="9"/>
      <c r="O14" s="9"/>
    </row>
    <row r="15" spans="1:15" s="117" customFormat="1" ht="18" customHeight="1" x14ac:dyDescent="0.35">
      <c r="A15" s="19"/>
      <c r="B15" s="138" t="s">
        <v>117</v>
      </c>
      <c r="C15" s="331"/>
      <c r="D15" s="332"/>
      <c r="E15" s="119" t="s">
        <v>95</v>
      </c>
      <c r="F15" s="123"/>
      <c r="G15" s="323" t="s">
        <v>97</v>
      </c>
      <c r="H15" s="329">
        <f>ROUND(((F16-F15)/365)*30,0)</f>
        <v>0</v>
      </c>
      <c r="I15" s="323" t="s">
        <v>98</v>
      </c>
      <c r="J15" s="325"/>
      <c r="K15" s="34"/>
      <c r="L15" s="9"/>
      <c r="M15" s="9"/>
      <c r="N15" s="9"/>
      <c r="O15" s="9"/>
    </row>
    <row r="16" spans="1:15" s="117" customFormat="1" ht="18" customHeight="1" x14ac:dyDescent="0.35">
      <c r="A16" s="19"/>
      <c r="B16" s="138" t="s">
        <v>118</v>
      </c>
      <c r="C16" s="331"/>
      <c r="D16" s="332"/>
      <c r="E16" s="119" t="s">
        <v>96</v>
      </c>
      <c r="F16" s="123"/>
      <c r="G16" s="323"/>
      <c r="H16" s="330"/>
      <c r="I16" s="323"/>
      <c r="J16" s="326"/>
      <c r="K16" s="34"/>
      <c r="L16" s="9"/>
      <c r="M16" s="9"/>
      <c r="N16" s="9"/>
      <c r="O16" s="9"/>
    </row>
    <row r="17" spans="1:15" s="117" customFormat="1" ht="8.15" customHeight="1" x14ac:dyDescent="0.35">
      <c r="A17" s="19"/>
      <c r="B17" s="20"/>
      <c r="C17" s="21"/>
      <c r="D17" s="21"/>
      <c r="E17" s="119"/>
      <c r="F17" s="33"/>
      <c r="G17" s="119"/>
      <c r="H17" s="119"/>
      <c r="I17" s="119"/>
      <c r="J17" s="119"/>
      <c r="K17" s="34"/>
      <c r="L17" s="9"/>
      <c r="M17" s="9"/>
      <c r="N17" s="9"/>
      <c r="O17" s="9"/>
    </row>
    <row r="18" spans="1:15" s="117" customFormat="1" ht="18" customHeight="1" x14ac:dyDescent="0.35">
      <c r="A18" s="19"/>
      <c r="B18" s="138" t="s">
        <v>117</v>
      </c>
      <c r="C18" s="331"/>
      <c r="D18" s="332"/>
      <c r="E18" s="119" t="s">
        <v>95</v>
      </c>
      <c r="F18" s="123"/>
      <c r="G18" s="323" t="s">
        <v>97</v>
      </c>
      <c r="H18" s="329">
        <f>ROUND(((F19-F18)/365)*30,0)</f>
        <v>0</v>
      </c>
      <c r="I18" s="323" t="s">
        <v>98</v>
      </c>
      <c r="J18" s="325"/>
      <c r="K18" s="34"/>
      <c r="L18" s="9"/>
      <c r="M18" s="9"/>
      <c r="N18" s="9"/>
      <c r="O18" s="9"/>
    </row>
    <row r="19" spans="1:15" s="117" customFormat="1" ht="18" customHeight="1" x14ac:dyDescent="0.35">
      <c r="A19" s="19"/>
      <c r="B19" s="138" t="s">
        <v>118</v>
      </c>
      <c r="C19" s="331"/>
      <c r="D19" s="332"/>
      <c r="E19" s="119" t="s">
        <v>96</v>
      </c>
      <c r="F19" s="123"/>
      <c r="G19" s="323"/>
      <c r="H19" s="330"/>
      <c r="I19" s="323"/>
      <c r="J19" s="326"/>
      <c r="K19" s="34"/>
      <c r="L19" s="9"/>
      <c r="M19" s="9"/>
      <c r="N19" s="9"/>
      <c r="O19" s="9"/>
    </row>
    <row r="20" spans="1:15" s="117" customFormat="1" ht="10" customHeight="1" x14ac:dyDescent="0.35">
      <c r="A20" s="19"/>
      <c r="B20" s="20"/>
      <c r="C20" s="21"/>
      <c r="D20" s="21"/>
      <c r="E20" s="119"/>
      <c r="F20" s="33"/>
      <c r="G20" s="119"/>
      <c r="H20" s="119"/>
      <c r="I20" s="119"/>
      <c r="J20" s="119"/>
      <c r="K20" s="34"/>
      <c r="L20" s="9"/>
      <c r="M20" s="9"/>
      <c r="N20" s="9"/>
      <c r="O20" s="9"/>
    </row>
    <row r="21" spans="1:15" s="117" customFormat="1" ht="18" customHeight="1" x14ac:dyDescent="0.35">
      <c r="A21" s="19"/>
      <c r="B21" s="113"/>
      <c r="C21" s="116"/>
      <c r="D21" s="116"/>
      <c r="E21" s="119"/>
      <c r="F21" s="39"/>
      <c r="G21" s="41" t="s">
        <v>99</v>
      </c>
      <c r="H21" s="44">
        <f>SUM(H6+H9+H12+H15+H18)</f>
        <v>0</v>
      </c>
      <c r="I21" s="119"/>
      <c r="J21" s="40"/>
      <c r="K21" s="34"/>
      <c r="L21" s="9"/>
      <c r="M21" s="9"/>
      <c r="N21" s="9"/>
      <c r="O21" s="9"/>
    </row>
    <row r="22" spans="1:15" s="117" customFormat="1" ht="10" customHeight="1" x14ac:dyDescent="0.35">
      <c r="A22" s="24"/>
      <c r="B22" s="35"/>
      <c r="C22" s="35"/>
      <c r="D22" s="35"/>
      <c r="E22" s="36"/>
      <c r="F22" s="37"/>
      <c r="G22" s="36"/>
      <c r="H22" s="36"/>
      <c r="I22" s="36"/>
      <c r="J22" s="36"/>
      <c r="K22" s="38"/>
      <c r="L22" s="9"/>
      <c r="M22" s="9"/>
      <c r="N22" s="9"/>
      <c r="O22" s="9"/>
    </row>
    <row r="23" spans="1:15" s="117" customFormat="1" ht="10" customHeight="1" x14ac:dyDescent="0.35">
      <c r="A23" s="9"/>
      <c r="B23" s="9"/>
      <c r="C23" s="9"/>
      <c r="D23" s="9"/>
      <c r="E23" s="29"/>
      <c r="G23" s="29"/>
      <c r="H23" s="29"/>
      <c r="I23" s="29"/>
      <c r="J23" s="29"/>
      <c r="K23" s="9"/>
      <c r="L23" s="9"/>
      <c r="M23" s="9"/>
      <c r="N23" s="9"/>
      <c r="O23" s="9"/>
    </row>
  </sheetData>
  <sheetProtection algorithmName="SHA-512" hashValue="IG5CNJ7YKDQA70+yqvCsH8VUqlYlUz1Xt+Q1uIb5uHeVoOLvo4xXhS5c40eN1StFYaN5s1c96tFMIiVGyoRyyA==" saltValue="EVr9kYupScC1hGsZMXaptA==" spinCount="100000" sheet="1" objects="1" scenarios="1"/>
  <mergeCells count="32">
    <mergeCell ref="B2:J2"/>
    <mergeCell ref="J15:J16"/>
    <mergeCell ref="I15:I16"/>
    <mergeCell ref="G15:G16"/>
    <mergeCell ref="C15:D15"/>
    <mergeCell ref="G9:G10"/>
    <mergeCell ref="H9:H10"/>
    <mergeCell ref="J9:J10"/>
    <mergeCell ref="C6:D6"/>
    <mergeCell ref="C7:D7"/>
    <mergeCell ref="C9:D9"/>
    <mergeCell ref="C10:D10"/>
    <mergeCell ref="B4:J4"/>
    <mergeCell ref="G6:G7"/>
    <mergeCell ref="H6:H7"/>
    <mergeCell ref="I6:I7"/>
    <mergeCell ref="J6:J7"/>
    <mergeCell ref="I9:I10"/>
    <mergeCell ref="I18:I19"/>
    <mergeCell ref="J18:J19"/>
    <mergeCell ref="C19:D19"/>
    <mergeCell ref="C12:D12"/>
    <mergeCell ref="C13:D13"/>
    <mergeCell ref="G18:G19"/>
    <mergeCell ref="H18:H19"/>
    <mergeCell ref="C18:D18"/>
    <mergeCell ref="H15:H16"/>
    <mergeCell ref="C16:D16"/>
    <mergeCell ref="G12:G13"/>
    <mergeCell ref="H12:H13"/>
    <mergeCell ref="I12:I13"/>
    <mergeCell ref="J12:J13"/>
  </mergeCells>
  <printOptions horizontalCentered="1"/>
  <pageMargins left="0.39370078740157483" right="0.39370078740157483" top="1.5748031496062993" bottom="0.59055118110236227" header="0.39370078740157483" footer="0.31496062992125984"/>
  <pageSetup paperSize="9" scale="89" fitToHeight="0" orientation="landscape" horizontalDpi="300" verticalDpi="300" r:id="rId1"/>
  <headerFooter>
    <oddHeader>&amp;L&amp;"Verdana,Standard"&amp;9&amp;G&amp;C&amp;"Verdana,Fett"&amp;12
IPMA Level D
Antrag auf Rezertifizierung
Positionen in Fachvereinigungen&amp;R&amp;G</oddHeader>
    <oddFooter>&amp;L&amp;"Verdana,Standard"&amp;9© VZPM&amp;C&amp;"Verdana,Standard"&amp;9&amp;F&amp;R&amp;"Verdana,Standard"&amp;9&amp;A Seite &amp;P/&amp;N</oddFooter>
  </headerFooter>
  <legacyDrawingHF r:id="rId2"/>
  <extLst>
    <ext xmlns:x14="http://schemas.microsoft.com/office/spreadsheetml/2009/9/main" uri="{CCE6A557-97BC-4b89-ADB6-D9C93CAAB3DF}">
      <x14:dataValidations xmlns:xm="http://schemas.microsoft.com/office/excel/2006/main" count="1">
        <x14:dataValidation type="date" allowBlank="1" showInputMessage="1" showErrorMessage="1" error="Datum liegt ausserhalb der Rezertifizierungsperiode!" xr:uid="{912E2431-C2B4-486A-944D-82AD48A8C327}">
          <x14:formula1>
            <xm:f>Pers!$D$17</xm:f>
          </x14:formula1>
          <x14:formula2>
            <xm:f>Pers!$D$18</xm:f>
          </x14:formula2>
          <xm:sqref>F6:F7 F9:F10 F12:F13 F15:F16 F18:F19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32"/>
  <sheetViews>
    <sheetView showGridLines="0" zoomScaleNormal="100" workbookViewId="0"/>
  </sheetViews>
  <sheetFormatPr baseColWidth="10" defaultColWidth="11.453125" defaultRowHeight="11.5" x14ac:dyDescent="0.35"/>
  <cols>
    <col min="1" max="1" width="1.7265625" style="9" customWidth="1"/>
    <col min="2" max="2" width="30.7265625" style="9" customWidth="1"/>
    <col min="3" max="3" width="60.7265625" style="9" customWidth="1"/>
    <col min="4" max="4" width="6.7265625" style="29" customWidth="1"/>
    <col min="5" max="5" width="15.7265625" style="117" customWidth="1"/>
    <col min="6" max="6" width="10.7265625" style="29" customWidth="1"/>
    <col min="7" max="7" width="7.7265625" style="29" customWidth="1"/>
    <col min="8" max="8" width="10.7265625" style="29" customWidth="1"/>
    <col min="9" max="9" width="7.7265625" style="29" customWidth="1"/>
    <col min="10" max="10" width="1.7265625" style="9" customWidth="1"/>
    <col min="11" max="16384" width="11.453125" style="9"/>
  </cols>
  <sheetData>
    <row r="1" spans="1:14" s="117" customFormat="1" ht="10" customHeight="1" x14ac:dyDescent="0.35">
      <c r="A1" s="16"/>
      <c r="B1" s="17"/>
      <c r="C1" s="17"/>
      <c r="D1" s="30"/>
      <c r="E1" s="31"/>
      <c r="F1" s="30"/>
      <c r="G1" s="30"/>
      <c r="H1" s="30"/>
      <c r="I1" s="30"/>
      <c r="J1" s="32"/>
      <c r="K1" s="9"/>
      <c r="L1" s="9"/>
      <c r="M1" s="9"/>
      <c r="N1" s="9"/>
    </row>
    <row r="2" spans="1:14" s="117" customFormat="1" ht="18" customHeight="1" x14ac:dyDescent="0.35">
      <c r="A2" s="19"/>
      <c r="B2" s="20" t="s">
        <v>115</v>
      </c>
      <c r="C2" s="21"/>
      <c r="D2" s="119"/>
      <c r="E2" s="33"/>
      <c r="F2" s="119"/>
      <c r="G2" s="119"/>
      <c r="H2" s="119"/>
      <c r="I2" s="119"/>
      <c r="J2" s="34"/>
      <c r="K2" s="9"/>
      <c r="L2" s="9"/>
      <c r="M2" s="9"/>
      <c r="N2" s="9"/>
    </row>
    <row r="3" spans="1:14" s="117" customFormat="1" ht="10" customHeight="1" x14ac:dyDescent="0.35">
      <c r="A3" s="19"/>
      <c r="B3" s="20"/>
      <c r="C3" s="21"/>
      <c r="D3" s="119"/>
      <c r="E3" s="33"/>
      <c r="F3" s="119"/>
      <c r="G3" s="119"/>
      <c r="H3" s="119"/>
      <c r="I3" s="119"/>
      <c r="J3" s="34"/>
      <c r="K3" s="9"/>
      <c r="L3" s="9"/>
      <c r="M3" s="9"/>
      <c r="N3" s="9"/>
    </row>
    <row r="4" spans="1:14" s="117" customFormat="1" ht="28" customHeight="1" x14ac:dyDescent="0.35">
      <c r="A4" s="42"/>
      <c r="B4" s="297" t="s">
        <v>851</v>
      </c>
      <c r="C4" s="297"/>
      <c r="D4" s="297"/>
      <c r="E4" s="297"/>
      <c r="F4" s="297"/>
      <c r="G4" s="297"/>
      <c r="H4" s="297"/>
      <c r="I4" s="297"/>
      <c r="J4" s="34"/>
      <c r="K4" s="9"/>
      <c r="L4" s="9"/>
      <c r="M4" s="9"/>
      <c r="N4" s="9"/>
    </row>
    <row r="5" spans="1:14" s="117" customFormat="1" ht="12" customHeight="1" x14ac:dyDescent="0.35">
      <c r="A5" s="19"/>
      <c r="B5" s="20"/>
      <c r="C5" s="21"/>
      <c r="D5" s="119"/>
      <c r="E5" s="121" t="s">
        <v>116</v>
      </c>
      <c r="F5" s="119"/>
      <c r="G5" s="119"/>
      <c r="H5" s="119"/>
      <c r="I5" s="119"/>
      <c r="J5" s="34"/>
      <c r="K5" s="9"/>
      <c r="L5" s="9"/>
      <c r="M5" s="9"/>
      <c r="N5" s="9"/>
    </row>
    <row r="6" spans="1:14" s="117" customFormat="1" ht="18" customHeight="1" x14ac:dyDescent="0.35">
      <c r="A6" s="19"/>
      <c r="B6" s="113" t="s">
        <v>114</v>
      </c>
      <c r="C6" s="234"/>
      <c r="D6" s="119" t="s">
        <v>95</v>
      </c>
      <c r="E6" s="123"/>
      <c r="F6" s="323" t="s">
        <v>97</v>
      </c>
      <c r="G6" s="325"/>
      <c r="H6" s="323" t="s">
        <v>98</v>
      </c>
      <c r="I6" s="325"/>
      <c r="J6" s="34"/>
      <c r="K6" s="9"/>
      <c r="L6" s="9"/>
      <c r="M6" s="9"/>
      <c r="N6" s="9"/>
    </row>
    <row r="7" spans="1:14" s="117" customFormat="1" ht="18" customHeight="1" x14ac:dyDescent="0.35">
      <c r="A7" s="19"/>
      <c r="B7" s="113" t="s">
        <v>100</v>
      </c>
      <c r="C7" s="234"/>
      <c r="D7" s="119" t="s">
        <v>96</v>
      </c>
      <c r="E7" s="123"/>
      <c r="F7" s="324"/>
      <c r="G7" s="326"/>
      <c r="H7" s="324"/>
      <c r="I7" s="326"/>
      <c r="J7" s="34"/>
      <c r="K7" s="9"/>
      <c r="L7" s="9"/>
      <c r="M7" s="9"/>
      <c r="N7" s="9"/>
    </row>
    <row r="8" spans="1:14" s="117" customFormat="1" ht="10" customHeight="1" x14ac:dyDescent="0.35">
      <c r="A8" s="19"/>
      <c r="B8" s="20"/>
      <c r="C8" s="21"/>
      <c r="D8" s="119"/>
      <c r="E8" s="33"/>
      <c r="F8" s="119"/>
      <c r="G8" s="119"/>
      <c r="H8" s="119"/>
      <c r="I8" s="119"/>
      <c r="J8" s="34"/>
      <c r="K8" s="9"/>
      <c r="L8" s="9"/>
      <c r="M8" s="9"/>
      <c r="N8" s="9"/>
    </row>
    <row r="9" spans="1:14" s="117" customFormat="1" ht="18" customHeight="1" x14ac:dyDescent="0.35">
      <c r="A9" s="19"/>
      <c r="B9" s="113" t="s">
        <v>114</v>
      </c>
      <c r="C9" s="234"/>
      <c r="D9" s="119" t="s">
        <v>95</v>
      </c>
      <c r="E9" s="123"/>
      <c r="F9" s="323" t="s">
        <v>97</v>
      </c>
      <c r="G9" s="325"/>
      <c r="H9" s="323" t="s">
        <v>98</v>
      </c>
      <c r="I9" s="325"/>
      <c r="J9" s="34"/>
      <c r="K9" s="9"/>
      <c r="L9" s="9"/>
      <c r="M9" s="9"/>
      <c r="N9" s="9"/>
    </row>
    <row r="10" spans="1:14" s="117" customFormat="1" ht="18" customHeight="1" x14ac:dyDescent="0.35">
      <c r="A10" s="19"/>
      <c r="B10" s="113" t="s">
        <v>100</v>
      </c>
      <c r="C10" s="234"/>
      <c r="D10" s="119" t="s">
        <v>96</v>
      </c>
      <c r="E10" s="123"/>
      <c r="F10" s="324"/>
      <c r="G10" s="326"/>
      <c r="H10" s="324"/>
      <c r="I10" s="326"/>
      <c r="J10" s="34"/>
      <c r="K10" s="9"/>
      <c r="L10" s="9"/>
      <c r="M10" s="9"/>
      <c r="N10" s="9"/>
    </row>
    <row r="11" spans="1:14" s="117" customFormat="1" ht="10" customHeight="1" x14ac:dyDescent="0.35">
      <c r="A11" s="19"/>
      <c r="B11" s="20"/>
      <c r="C11" s="21"/>
      <c r="D11" s="119"/>
      <c r="E11" s="33"/>
      <c r="F11" s="119"/>
      <c r="G11" s="119"/>
      <c r="H11" s="119"/>
      <c r="I11" s="119"/>
      <c r="J11" s="34"/>
      <c r="K11" s="9"/>
      <c r="L11" s="9"/>
      <c r="M11" s="9"/>
      <c r="N11" s="9"/>
    </row>
    <row r="12" spans="1:14" s="117" customFormat="1" ht="18" customHeight="1" x14ac:dyDescent="0.35">
      <c r="A12" s="19"/>
      <c r="B12" s="113" t="s">
        <v>114</v>
      </c>
      <c r="C12" s="234"/>
      <c r="D12" s="119" t="s">
        <v>95</v>
      </c>
      <c r="E12" s="123"/>
      <c r="F12" s="323" t="s">
        <v>97</v>
      </c>
      <c r="G12" s="325"/>
      <c r="H12" s="323" t="s">
        <v>98</v>
      </c>
      <c r="I12" s="325"/>
      <c r="J12" s="34"/>
      <c r="K12" s="9"/>
      <c r="L12" s="9"/>
      <c r="M12" s="9"/>
      <c r="N12" s="9"/>
    </row>
    <row r="13" spans="1:14" s="117" customFormat="1" ht="18" customHeight="1" x14ac:dyDescent="0.35">
      <c r="A13" s="19"/>
      <c r="B13" s="113" t="s">
        <v>100</v>
      </c>
      <c r="C13" s="234"/>
      <c r="D13" s="119" t="s">
        <v>96</v>
      </c>
      <c r="E13" s="123"/>
      <c r="F13" s="324"/>
      <c r="G13" s="326"/>
      <c r="H13" s="324"/>
      <c r="I13" s="326"/>
      <c r="J13" s="34"/>
      <c r="K13" s="9"/>
      <c r="L13" s="9"/>
      <c r="M13" s="9"/>
      <c r="N13" s="9"/>
    </row>
    <row r="14" spans="1:14" s="117" customFormat="1" ht="10" customHeight="1" x14ac:dyDescent="0.35">
      <c r="A14" s="19"/>
      <c r="B14" s="20"/>
      <c r="C14" s="21"/>
      <c r="D14" s="119"/>
      <c r="E14" s="33"/>
      <c r="F14" s="119"/>
      <c r="G14" s="119"/>
      <c r="H14" s="119"/>
      <c r="I14" s="119"/>
      <c r="J14" s="34"/>
      <c r="K14" s="9"/>
      <c r="L14" s="9"/>
      <c r="M14" s="9"/>
      <c r="N14" s="9"/>
    </row>
    <row r="15" spans="1:14" s="117" customFormat="1" ht="18" customHeight="1" x14ac:dyDescent="0.35">
      <c r="A15" s="19"/>
      <c r="B15" s="113" t="s">
        <v>114</v>
      </c>
      <c r="C15" s="234"/>
      <c r="D15" s="119" t="s">
        <v>95</v>
      </c>
      <c r="E15" s="123"/>
      <c r="F15" s="323" t="s">
        <v>97</v>
      </c>
      <c r="G15" s="325"/>
      <c r="H15" s="323" t="s">
        <v>98</v>
      </c>
      <c r="I15" s="325"/>
      <c r="J15" s="34"/>
      <c r="K15" s="9"/>
      <c r="L15" s="9"/>
      <c r="M15" s="9"/>
      <c r="N15" s="9"/>
    </row>
    <row r="16" spans="1:14" s="117" customFormat="1" ht="18" customHeight="1" x14ac:dyDescent="0.35">
      <c r="A16" s="19"/>
      <c r="B16" s="113" t="s">
        <v>100</v>
      </c>
      <c r="C16" s="234"/>
      <c r="D16" s="119" t="s">
        <v>96</v>
      </c>
      <c r="E16" s="123"/>
      <c r="F16" s="324"/>
      <c r="G16" s="326"/>
      <c r="H16" s="324"/>
      <c r="I16" s="326"/>
      <c r="J16" s="34"/>
      <c r="K16" s="9"/>
      <c r="L16" s="9"/>
      <c r="M16" s="9"/>
      <c r="N16" s="9"/>
    </row>
    <row r="17" spans="1:14" s="117" customFormat="1" ht="10" customHeight="1" x14ac:dyDescent="0.35">
      <c r="A17" s="19"/>
      <c r="B17" s="20"/>
      <c r="C17" s="21"/>
      <c r="D17" s="119"/>
      <c r="E17" s="33"/>
      <c r="F17" s="119"/>
      <c r="G17" s="119"/>
      <c r="H17" s="119"/>
      <c r="I17" s="119"/>
      <c r="J17" s="34"/>
      <c r="K17" s="9"/>
      <c r="L17" s="9"/>
      <c r="M17" s="9"/>
      <c r="N17" s="9"/>
    </row>
    <row r="18" spans="1:14" s="117" customFormat="1" ht="18" customHeight="1" x14ac:dyDescent="0.35">
      <c r="A18" s="19"/>
      <c r="B18" s="113" t="s">
        <v>114</v>
      </c>
      <c r="C18" s="234"/>
      <c r="D18" s="119" t="s">
        <v>95</v>
      </c>
      <c r="E18" s="123"/>
      <c r="F18" s="323" t="s">
        <v>97</v>
      </c>
      <c r="G18" s="325"/>
      <c r="H18" s="323" t="s">
        <v>98</v>
      </c>
      <c r="I18" s="325"/>
      <c r="J18" s="34"/>
      <c r="K18" s="9"/>
      <c r="L18" s="9"/>
      <c r="M18" s="9"/>
      <c r="N18" s="9"/>
    </row>
    <row r="19" spans="1:14" s="117" customFormat="1" ht="18" customHeight="1" x14ac:dyDescent="0.35">
      <c r="A19" s="19"/>
      <c r="B19" s="113" t="s">
        <v>100</v>
      </c>
      <c r="C19" s="234"/>
      <c r="D19" s="119" t="s">
        <v>96</v>
      </c>
      <c r="E19" s="123"/>
      <c r="F19" s="324"/>
      <c r="G19" s="326"/>
      <c r="H19" s="324"/>
      <c r="I19" s="326"/>
      <c r="J19" s="34"/>
      <c r="K19" s="9"/>
      <c r="L19" s="9"/>
      <c r="M19" s="9"/>
      <c r="N19" s="9"/>
    </row>
    <row r="20" spans="1:14" s="117" customFormat="1" ht="10" customHeight="1" x14ac:dyDescent="0.35">
      <c r="A20" s="19"/>
      <c r="B20" s="20"/>
      <c r="C20" s="21"/>
      <c r="D20" s="119"/>
      <c r="E20" s="33"/>
      <c r="F20" s="119"/>
      <c r="G20" s="119"/>
      <c r="H20" s="119"/>
      <c r="I20" s="119"/>
      <c r="J20" s="34"/>
      <c r="K20" s="9"/>
      <c r="L20" s="9"/>
      <c r="M20" s="9"/>
      <c r="N20" s="9"/>
    </row>
    <row r="21" spans="1:14" s="117" customFormat="1" ht="18" customHeight="1" x14ac:dyDescent="0.35">
      <c r="A21" s="19"/>
      <c r="B21" s="113" t="s">
        <v>114</v>
      </c>
      <c r="C21" s="234"/>
      <c r="D21" s="119" t="s">
        <v>95</v>
      </c>
      <c r="E21" s="123"/>
      <c r="F21" s="323" t="s">
        <v>97</v>
      </c>
      <c r="G21" s="325"/>
      <c r="H21" s="323" t="s">
        <v>98</v>
      </c>
      <c r="I21" s="325"/>
      <c r="J21" s="34"/>
      <c r="K21" s="9"/>
      <c r="L21" s="9"/>
      <c r="M21" s="9"/>
      <c r="N21" s="9"/>
    </row>
    <row r="22" spans="1:14" s="117" customFormat="1" ht="18" customHeight="1" x14ac:dyDescent="0.35">
      <c r="A22" s="19"/>
      <c r="B22" s="113" t="s">
        <v>100</v>
      </c>
      <c r="C22" s="234"/>
      <c r="D22" s="119" t="s">
        <v>96</v>
      </c>
      <c r="E22" s="123"/>
      <c r="F22" s="324"/>
      <c r="G22" s="326"/>
      <c r="H22" s="324"/>
      <c r="I22" s="326"/>
      <c r="J22" s="34"/>
      <c r="K22" s="9"/>
      <c r="L22" s="9"/>
      <c r="M22" s="9"/>
      <c r="N22" s="9"/>
    </row>
    <row r="23" spans="1:14" s="117" customFormat="1" ht="10" customHeight="1" x14ac:dyDescent="0.35">
      <c r="A23" s="19"/>
      <c r="B23" s="20"/>
      <c r="C23" s="21"/>
      <c r="D23" s="119"/>
      <c r="E23" s="33"/>
      <c r="F23" s="119"/>
      <c r="G23" s="119"/>
      <c r="H23" s="119"/>
      <c r="I23" s="119"/>
      <c r="J23" s="34"/>
      <c r="K23" s="9"/>
      <c r="L23" s="9"/>
      <c r="M23" s="9"/>
      <c r="N23" s="9"/>
    </row>
    <row r="24" spans="1:14" s="117" customFormat="1" ht="18" customHeight="1" x14ac:dyDescent="0.35">
      <c r="A24" s="19"/>
      <c r="B24" s="113" t="s">
        <v>114</v>
      </c>
      <c r="C24" s="234"/>
      <c r="D24" s="119" t="s">
        <v>95</v>
      </c>
      <c r="E24" s="123"/>
      <c r="F24" s="323" t="s">
        <v>97</v>
      </c>
      <c r="G24" s="325"/>
      <c r="H24" s="323" t="s">
        <v>98</v>
      </c>
      <c r="I24" s="325"/>
      <c r="J24" s="34"/>
      <c r="K24" s="9"/>
      <c r="L24" s="9"/>
      <c r="M24" s="9"/>
      <c r="N24" s="9"/>
    </row>
    <row r="25" spans="1:14" s="117" customFormat="1" ht="18" customHeight="1" x14ac:dyDescent="0.35">
      <c r="A25" s="19"/>
      <c r="B25" s="113" t="s">
        <v>100</v>
      </c>
      <c r="C25" s="234"/>
      <c r="D25" s="119" t="s">
        <v>96</v>
      </c>
      <c r="E25" s="123"/>
      <c r="F25" s="324"/>
      <c r="G25" s="326"/>
      <c r="H25" s="324"/>
      <c r="I25" s="326"/>
      <c r="J25" s="34"/>
      <c r="K25" s="9"/>
      <c r="L25" s="9"/>
      <c r="M25" s="9"/>
      <c r="N25" s="9"/>
    </row>
    <row r="26" spans="1:14" s="117" customFormat="1" ht="10" customHeight="1" x14ac:dyDescent="0.35">
      <c r="A26" s="19"/>
      <c r="B26" s="20"/>
      <c r="C26" s="21"/>
      <c r="D26" s="119"/>
      <c r="E26" s="33"/>
      <c r="F26" s="119"/>
      <c r="G26" s="119"/>
      <c r="H26" s="119"/>
      <c r="I26" s="119"/>
      <c r="J26" s="34"/>
      <c r="K26" s="9"/>
      <c r="L26" s="9"/>
      <c r="M26" s="9"/>
      <c r="N26" s="9"/>
    </row>
    <row r="27" spans="1:14" s="117" customFormat="1" ht="18" customHeight="1" x14ac:dyDescent="0.35">
      <c r="A27" s="19"/>
      <c r="B27" s="113" t="s">
        <v>114</v>
      </c>
      <c r="C27" s="234"/>
      <c r="D27" s="119" t="s">
        <v>95</v>
      </c>
      <c r="E27" s="123"/>
      <c r="F27" s="323" t="s">
        <v>97</v>
      </c>
      <c r="G27" s="325"/>
      <c r="H27" s="323" t="s">
        <v>98</v>
      </c>
      <c r="I27" s="325"/>
      <c r="J27" s="34"/>
      <c r="K27" s="9"/>
      <c r="L27" s="9"/>
      <c r="M27" s="9"/>
      <c r="N27" s="9"/>
    </row>
    <row r="28" spans="1:14" s="117" customFormat="1" ht="18" customHeight="1" x14ac:dyDescent="0.35">
      <c r="A28" s="19"/>
      <c r="B28" s="113" t="s">
        <v>100</v>
      </c>
      <c r="C28" s="234"/>
      <c r="D28" s="119" t="s">
        <v>96</v>
      </c>
      <c r="E28" s="123"/>
      <c r="F28" s="324"/>
      <c r="G28" s="326"/>
      <c r="H28" s="324"/>
      <c r="I28" s="326"/>
      <c r="J28" s="34"/>
      <c r="K28" s="9"/>
      <c r="L28" s="9"/>
      <c r="M28" s="9"/>
      <c r="N28" s="9"/>
    </row>
    <row r="29" spans="1:14" s="117" customFormat="1" ht="10" customHeight="1" x14ac:dyDescent="0.35">
      <c r="A29" s="19"/>
      <c r="B29" s="20"/>
      <c r="C29" s="21"/>
      <c r="D29" s="119"/>
      <c r="E29" s="33"/>
      <c r="F29" s="119"/>
      <c r="G29" s="119"/>
      <c r="H29" s="119"/>
      <c r="I29" s="119"/>
      <c r="J29" s="34"/>
      <c r="K29" s="9"/>
      <c r="L29" s="9"/>
      <c r="M29" s="9"/>
      <c r="N29" s="9"/>
    </row>
    <row r="30" spans="1:14" s="117" customFormat="1" ht="18" customHeight="1" x14ac:dyDescent="0.35">
      <c r="A30" s="19"/>
      <c r="B30" s="113"/>
      <c r="C30" s="116"/>
      <c r="D30" s="119"/>
      <c r="E30" s="39"/>
      <c r="F30" s="41" t="s">
        <v>99</v>
      </c>
      <c r="G30" s="44">
        <f>SUM(G6+G9+G12+G15+G18+G21+G24+G27)</f>
        <v>0</v>
      </c>
      <c r="H30" s="119"/>
      <c r="I30" s="40"/>
      <c r="J30" s="34"/>
      <c r="K30" s="9"/>
      <c r="L30" s="9"/>
      <c r="M30" s="9"/>
      <c r="N30" s="9"/>
    </row>
    <row r="31" spans="1:14" s="117" customFormat="1" ht="10" customHeight="1" x14ac:dyDescent="0.35">
      <c r="A31" s="24"/>
      <c r="B31" s="35"/>
      <c r="C31" s="35"/>
      <c r="D31" s="36"/>
      <c r="E31" s="37"/>
      <c r="F31" s="36"/>
      <c r="G31" s="36"/>
      <c r="H31" s="36"/>
      <c r="I31" s="36"/>
      <c r="J31" s="38"/>
      <c r="K31" s="9"/>
      <c r="L31" s="9"/>
      <c r="M31" s="9"/>
      <c r="N31" s="9"/>
    </row>
    <row r="32" spans="1:14" s="117" customFormat="1" ht="10" customHeight="1" x14ac:dyDescent="0.35">
      <c r="A32" s="9"/>
      <c r="B32" s="9"/>
      <c r="C32" s="9"/>
      <c r="D32" s="29"/>
      <c r="F32" s="29"/>
      <c r="G32" s="29"/>
      <c r="H32" s="29"/>
      <c r="I32" s="29"/>
      <c r="J32" s="9"/>
      <c r="K32" s="9"/>
      <c r="L32" s="9"/>
      <c r="M32" s="9"/>
      <c r="N32" s="9"/>
    </row>
  </sheetData>
  <sheetProtection algorithmName="SHA-512" hashValue="ivJ4UTcnhR1VPNesuZru0zfwHWQakvTB9CTEIbi1BazVhwX/yGasUD7HBM8fjg7NIMcmBHZxaGFjGwj2BP3mEA==" saltValue="A+pKN5kdnAAMC9+p23pZcw==" spinCount="100000" sheet="1" objects="1" scenarios="1"/>
  <mergeCells count="33">
    <mergeCell ref="F9:F10"/>
    <mergeCell ref="G9:G10"/>
    <mergeCell ref="H9:H10"/>
    <mergeCell ref="I9:I10"/>
    <mergeCell ref="B4:I4"/>
    <mergeCell ref="F6:F7"/>
    <mergeCell ref="G6:G7"/>
    <mergeCell ref="H6:H7"/>
    <mergeCell ref="I6:I7"/>
    <mergeCell ref="F12:F13"/>
    <mergeCell ref="G12:G13"/>
    <mergeCell ref="H12:H13"/>
    <mergeCell ref="I12:I13"/>
    <mergeCell ref="F15:F16"/>
    <mergeCell ref="G15:G16"/>
    <mergeCell ref="H15:H16"/>
    <mergeCell ref="I15:I16"/>
    <mergeCell ref="F18:F19"/>
    <mergeCell ref="G18:G19"/>
    <mergeCell ref="H18:H19"/>
    <mergeCell ref="I18:I19"/>
    <mergeCell ref="F21:F22"/>
    <mergeCell ref="G21:G22"/>
    <mergeCell ref="H21:H22"/>
    <mergeCell ref="I21:I22"/>
    <mergeCell ref="F24:F25"/>
    <mergeCell ref="G24:G25"/>
    <mergeCell ref="H24:H25"/>
    <mergeCell ref="I24:I25"/>
    <mergeCell ref="F27:F28"/>
    <mergeCell ref="G27:G28"/>
    <mergeCell ref="H27:H28"/>
    <mergeCell ref="I27:I28"/>
  </mergeCells>
  <printOptions horizontalCentered="1"/>
  <pageMargins left="0.39370078740157483" right="0.39370078740157483" top="1.5748031496062993" bottom="0.59055118110236227" header="0.39370078740157483" footer="0.31496062992125984"/>
  <pageSetup paperSize="9" scale="90" fitToHeight="0" orientation="landscape" horizontalDpi="300" verticalDpi="300" r:id="rId1"/>
  <headerFooter>
    <oddHeader>&amp;L&amp;"Verdana,Standard"&amp;9&amp;G&amp;C&amp;"Verdana,Fett"&amp;12
IPMA Level D
Antrag auf Rezertifizierung
Weitere fachliche Aktivitäten&amp;R&amp;G</oddHeader>
    <oddFooter>&amp;L&amp;"Verdana,Standard"&amp;9© VZPM&amp;C&amp;"Verdana,Standard"&amp;9&amp;F&amp;R&amp;"Verdana,Standard"&amp;9&amp;A Seite &amp;P/&amp;N</oddFooter>
  </headerFooter>
  <legacyDrawingHF r:id="rId2"/>
  <extLst>
    <ext xmlns:x14="http://schemas.microsoft.com/office/spreadsheetml/2009/9/main" uri="{CCE6A557-97BC-4b89-ADB6-D9C93CAAB3DF}">
      <x14:dataValidations xmlns:xm="http://schemas.microsoft.com/office/excel/2006/main" count="1">
        <x14:dataValidation type="date" allowBlank="1" showInputMessage="1" showErrorMessage="1" error="Datum liegt ausserhalb der Rezertifizierungsperiode!" xr:uid="{C6D8D392-C303-487D-9F5C-73906AF7661C}">
          <x14:formula1>
            <xm:f>Pers!$D$17</xm:f>
          </x14:formula1>
          <x14:formula2>
            <xm:f>Pers!$D$18</xm:f>
          </x14:formula2>
          <xm:sqref>E6:E7 E9:E10 E12:E13 E15:E16 E18:E19 E21:E22 E24:E25 E27:E28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39997558519241921"/>
    <pageSetUpPr fitToPage="1"/>
  </sheetPr>
  <dimension ref="A1:V799"/>
  <sheetViews>
    <sheetView showGridLines="0" zoomScaleNormal="100" workbookViewId="0">
      <selection activeCell="D12" sqref="D12:J12"/>
    </sheetView>
  </sheetViews>
  <sheetFormatPr baseColWidth="10" defaultColWidth="11.453125" defaultRowHeight="11.5" x14ac:dyDescent="0.35"/>
  <cols>
    <col min="1" max="1" width="1.7265625" style="9" customWidth="1"/>
    <col min="2" max="2" width="29.7265625" style="9" customWidth="1"/>
    <col min="3" max="3" width="5.7265625" style="9" customWidth="1"/>
    <col min="4" max="4" width="12.7265625" style="9" customWidth="1"/>
    <col min="5" max="5" width="5.7265625" style="9" customWidth="1"/>
    <col min="6" max="6" width="12.7265625" style="9" customWidth="1"/>
    <col min="7" max="7" width="2.7265625" style="9" customWidth="1"/>
    <col min="8" max="8" width="10.7265625" style="9" customWidth="1"/>
    <col min="9" max="9" width="2.7265625" style="9" customWidth="1"/>
    <col min="10" max="10" width="13.7265625" style="9" customWidth="1"/>
    <col min="11" max="11" width="1.7265625" style="117" customWidth="1"/>
    <col min="12" max="14" width="12.7265625" style="50" customWidth="1"/>
    <col min="15" max="15" width="12.7265625" style="117" customWidth="1"/>
    <col min="16" max="17" width="11.453125" style="9"/>
    <col min="18" max="18" width="27" style="9" bestFit="1" customWidth="1"/>
    <col min="19" max="16384" width="11.453125" style="9"/>
  </cols>
  <sheetData>
    <row r="1" spans="1:22" ht="10" customHeight="1" x14ac:dyDescent="0.35">
      <c r="A1" s="16"/>
      <c r="B1" s="17"/>
      <c r="C1" s="17"/>
      <c r="D1" s="17"/>
      <c r="E1" s="17"/>
      <c r="F1" s="17"/>
      <c r="G1" s="17"/>
      <c r="H1" s="17"/>
      <c r="I1" s="17"/>
      <c r="J1" s="17"/>
      <c r="K1" s="18"/>
      <c r="L1" s="163"/>
      <c r="M1" s="163"/>
      <c r="N1" s="163"/>
      <c r="O1" s="163"/>
    </row>
    <row r="2" spans="1:22" ht="18" customHeight="1" x14ac:dyDescent="0.35">
      <c r="A2" s="19"/>
      <c r="B2" s="336" t="s">
        <v>137</v>
      </c>
      <c r="C2" s="336"/>
      <c r="D2" s="336"/>
      <c r="E2" s="336"/>
      <c r="F2" s="336"/>
      <c r="G2" s="336"/>
      <c r="H2" s="336"/>
      <c r="I2" s="336"/>
      <c r="J2" s="336"/>
      <c r="K2" s="22"/>
    </row>
    <row r="3" spans="1:22" ht="10" customHeight="1" x14ac:dyDescent="0.35">
      <c r="A3" s="19"/>
      <c r="B3" s="21"/>
      <c r="C3" s="21"/>
      <c r="D3" s="21"/>
      <c r="E3" s="21"/>
      <c r="F3" s="21"/>
      <c r="G3" s="21"/>
      <c r="H3" s="21"/>
      <c r="I3" s="21"/>
      <c r="J3" s="33"/>
      <c r="K3" s="22"/>
    </row>
    <row r="4" spans="1:22" ht="18" customHeight="1" x14ac:dyDescent="0.35">
      <c r="A4" s="19"/>
      <c r="B4" s="334" t="s">
        <v>188</v>
      </c>
      <c r="C4" s="334"/>
      <c r="D4" s="334"/>
      <c r="E4" s="334"/>
      <c r="F4" s="334"/>
      <c r="G4" s="334"/>
      <c r="H4" s="334"/>
      <c r="I4" s="334"/>
      <c r="J4" s="334"/>
      <c r="K4" s="22"/>
      <c r="O4" s="148"/>
    </row>
    <row r="5" spans="1:22" ht="10" customHeight="1" x14ac:dyDescent="0.35">
      <c r="A5" s="19"/>
      <c r="B5" s="21"/>
      <c r="C5" s="21"/>
      <c r="D5" s="21"/>
      <c r="E5" s="21"/>
      <c r="F5" s="21"/>
      <c r="G5" s="21"/>
      <c r="H5" s="21"/>
      <c r="I5" s="21"/>
      <c r="J5" s="33"/>
      <c r="K5" s="22"/>
      <c r="O5" s="148"/>
    </row>
    <row r="6" spans="1:22" ht="18" customHeight="1" x14ac:dyDescent="0.35">
      <c r="A6" s="19"/>
      <c r="B6" s="21"/>
      <c r="C6" s="21"/>
      <c r="D6" s="21"/>
      <c r="E6" s="21"/>
      <c r="F6" s="21"/>
      <c r="G6" s="21"/>
      <c r="H6" s="21"/>
      <c r="I6" s="21"/>
      <c r="J6" s="33" t="s">
        <v>37</v>
      </c>
      <c r="K6" s="22"/>
      <c r="O6" s="148"/>
    </row>
    <row r="7" spans="1:22" ht="18" customHeight="1" x14ac:dyDescent="0.35">
      <c r="A7" s="19"/>
      <c r="B7" s="306" t="s">
        <v>138</v>
      </c>
      <c r="C7" s="306"/>
      <c r="D7" s="306"/>
      <c r="E7" s="306"/>
      <c r="F7" s="306"/>
      <c r="G7" s="306"/>
      <c r="H7" s="306"/>
      <c r="I7" s="21"/>
      <c r="J7" s="45">
        <f>SUM(SUM(J15:J16)+SUM(J30:J31)+SUM(J45:J46)+SUM(J60:J61)+SUM(J75:J76)+SUM(J90:J91)+SUM(J105:J106)+SUM(J120:J121)+SUM(J135:J136)+SUM(J150:J151))</f>
        <v>0</v>
      </c>
      <c r="K7" s="22"/>
    </row>
    <row r="8" spans="1:22" ht="10" customHeight="1" x14ac:dyDescent="0.35">
      <c r="A8" s="24"/>
      <c r="B8" s="25"/>
      <c r="C8" s="25"/>
      <c r="D8" s="25"/>
      <c r="E8" s="25"/>
      <c r="F8" s="25"/>
      <c r="G8" s="25"/>
      <c r="H8" s="25"/>
      <c r="I8" s="25"/>
      <c r="J8" s="25"/>
      <c r="K8" s="26"/>
    </row>
    <row r="9" spans="1:22" ht="10" customHeight="1" x14ac:dyDescent="0.35"/>
    <row r="10" spans="1:22" s="117" customFormat="1" ht="10" customHeight="1" x14ac:dyDescent="0.35">
      <c r="A10" s="16"/>
      <c r="B10" s="17"/>
      <c r="C10" s="17"/>
      <c r="D10" s="17"/>
      <c r="E10" s="17"/>
      <c r="F10" s="17"/>
      <c r="G10" s="17"/>
      <c r="H10" s="17"/>
      <c r="I10" s="17"/>
      <c r="J10" s="17"/>
      <c r="K10" s="18"/>
      <c r="L10" s="50"/>
      <c r="M10" s="50"/>
      <c r="N10" s="50"/>
      <c r="P10" s="9"/>
      <c r="Q10" s="9"/>
      <c r="R10" s="9"/>
      <c r="S10" s="9"/>
      <c r="T10" s="9"/>
      <c r="U10" s="9"/>
      <c r="V10" s="9"/>
    </row>
    <row r="11" spans="1:22" s="117" customFormat="1" ht="18" customHeight="1" x14ac:dyDescent="0.35">
      <c r="A11" s="19"/>
      <c r="B11" s="20" t="s">
        <v>119</v>
      </c>
      <c r="C11" s="20"/>
      <c r="D11" s="116"/>
      <c r="E11" s="116"/>
      <c r="F11" s="116"/>
      <c r="G11" s="116"/>
      <c r="H11" s="116"/>
      <c r="I11" s="116"/>
      <c r="J11" s="116"/>
      <c r="K11" s="22"/>
      <c r="L11" s="50"/>
      <c r="M11" s="50"/>
      <c r="N11" s="50"/>
      <c r="P11" s="9"/>
      <c r="Q11" s="9"/>
      <c r="R11" s="9"/>
      <c r="S11" s="9"/>
      <c r="T11" s="9"/>
      <c r="U11" s="9"/>
      <c r="V11" s="9"/>
    </row>
    <row r="12" spans="1:22" s="117" customFormat="1" ht="18" customHeight="1" x14ac:dyDescent="0.35">
      <c r="A12" s="19"/>
      <c r="B12" s="113" t="s">
        <v>120</v>
      </c>
      <c r="C12" s="113"/>
      <c r="D12" s="333"/>
      <c r="E12" s="333"/>
      <c r="F12" s="333"/>
      <c r="G12" s="333"/>
      <c r="H12" s="333"/>
      <c r="I12" s="333"/>
      <c r="J12" s="333"/>
      <c r="K12" s="22"/>
      <c r="L12" s="50"/>
      <c r="M12" s="50"/>
      <c r="N12" s="50"/>
      <c r="P12" s="9"/>
      <c r="Q12" s="9"/>
      <c r="R12" s="9"/>
      <c r="S12" s="9"/>
      <c r="T12" s="9"/>
      <c r="U12" s="9"/>
      <c r="V12" s="9"/>
    </row>
    <row r="13" spans="1:22" s="117" customFormat="1" ht="10" customHeight="1" x14ac:dyDescent="0.35">
      <c r="A13" s="19"/>
      <c r="B13" s="21"/>
      <c r="C13" s="21"/>
      <c r="D13" s="21"/>
      <c r="E13" s="21"/>
      <c r="F13" s="21"/>
      <c r="G13" s="21"/>
      <c r="H13" s="21"/>
      <c r="I13" s="21"/>
      <c r="J13" s="21"/>
      <c r="K13" s="22"/>
      <c r="L13" s="50"/>
      <c r="M13" s="50"/>
      <c r="N13" s="50"/>
      <c r="P13" s="9"/>
      <c r="R13" s="124"/>
      <c r="S13" s="9"/>
      <c r="T13" s="9"/>
      <c r="U13" s="9"/>
      <c r="V13" s="9"/>
    </row>
    <row r="14" spans="1:22" s="117" customFormat="1" ht="18" customHeight="1" x14ac:dyDescent="0.35">
      <c r="A14" s="19"/>
      <c r="B14" s="20" t="s">
        <v>121</v>
      </c>
      <c r="C14" s="20"/>
      <c r="D14" s="335" t="s">
        <v>116</v>
      </c>
      <c r="E14" s="335"/>
      <c r="F14" s="335"/>
      <c r="G14" s="21"/>
      <c r="H14" s="47"/>
      <c r="I14" s="21"/>
      <c r="J14" s="33" t="s">
        <v>37</v>
      </c>
      <c r="K14" s="22"/>
      <c r="L14" s="50"/>
      <c r="M14" s="50"/>
      <c r="N14" s="50"/>
      <c r="P14" s="9"/>
      <c r="R14" s="124"/>
      <c r="S14" s="9"/>
      <c r="T14" s="9"/>
      <c r="U14" s="9"/>
      <c r="V14" s="9"/>
    </row>
    <row r="15" spans="1:22" s="117" customFormat="1" ht="18" customHeight="1" x14ac:dyDescent="0.35">
      <c r="A15" s="19"/>
      <c r="B15" s="129"/>
      <c r="C15" s="119" t="s">
        <v>95</v>
      </c>
      <c r="D15" s="202"/>
      <c r="E15" s="125" t="s">
        <v>96</v>
      </c>
      <c r="F15" s="202"/>
      <c r="G15" s="158"/>
      <c r="H15" s="72"/>
      <c r="I15" s="127"/>
      <c r="J15" s="45">
        <f>ROUND(((F15-D15)/30.4),0)</f>
        <v>0</v>
      </c>
      <c r="K15" s="22"/>
      <c r="L15" s="152"/>
      <c r="M15" s="152"/>
      <c r="N15" s="50"/>
      <c r="O15" s="152"/>
      <c r="P15" s="9"/>
      <c r="R15" s="124"/>
      <c r="S15" s="9"/>
      <c r="T15" s="9"/>
      <c r="U15" s="9"/>
      <c r="V15" s="9"/>
    </row>
    <row r="16" spans="1:22" s="117" customFormat="1" ht="18" customHeight="1" x14ac:dyDescent="0.35">
      <c r="A16" s="19"/>
      <c r="B16" s="129"/>
      <c r="C16" s="119" t="s">
        <v>95</v>
      </c>
      <c r="D16" s="202"/>
      <c r="E16" s="125" t="s">
        <v>96</v>
      </c>
      <c r="F16" s="202"/>
      <c r="G16" s="158"/>
      <c r="H16" s="72"/>
      <c r="I16" s="127"/>
      <c r="J16" s="45">
        <f>ROUND(((F16-D16)/30.4),0)</f>
        <v>0</v>
      </c>
      <c r="K16" s="22"/>
      <c r="L16" s="152"/>
      <c r="M16" s="152"/>
      <c r="N16" s="50"/>
      <c r="O16" s="152"/>
      <c r="P16" s="9"/>
      <c r="R16" s="124"/>
      <c r="S16" s="9"/>
      <c r="T16" s="9"/>
      <c r="U16" s="9"/>
      <c r="V16" s="9"/>
    </row>
    <row r="17" spans="1:22" s="117" customFormat="1" ht="10" customHeight="1" x14ac:dyDescent="0.35">
      <c r="A17" s="19"/>
      <c r="B17" s="113"/>
      <c r="C17" s="113"/>
      <c r="D17" s="85"/>
      <c r="E17" s="116"/>
      <c r="F17" s="116"/>
      <c r="G17" s="116"/>
      <c r="H17" s="116"/>
      <c r="I17" s="116"/>
      <c r="J17" s="116"/>
      <c r="K17" s="22"/>
      <c r="L17" s="50"/>
      <c r="M17" s="50"/>
      <c r="N17" s="50"/>
      <c r="P17" s="9"/>
      <c r="R17" s="124"/>
      <c r="S17" s="9"/>
      <c r="T17" s="9"/>
      <c r="U17" s="9"/>
      <c r="V17" s="9"/>
    </row>
    <row r="18" spans="1:22" s="117" customFormat="1" ht="18" customHeight="1" x14ac:dyDescent="0.35">
      <c r="A18" s="19"/>
      <c r="B18" s="20" t="s">
        <v>125</v>
      </c>
      <c r="C18" s="20"/>
      <c r="D18" s="116"/>
      <c r="E18" s="116"/>
      <c r="F18" s="116"/>
      <c r="G18" s="116"/>
      <c r="H18" s="116"/>
      <c r="I18" s="116"/>
      <c r="J18" s="116"/>
      <c r="K18" s="22"/>
      <c r="L18" s="50"/>
      <c r="M18" s="50"/>
      <c r="N18" s="50"/>
      <c r="P18" s="9"/>
      <c r="R18" s="124"/>
      <c r="S18" s="9"/>
      <c r="T18" s="9"/>
      <c r="U18" s="9"/>
      <c r="V18" s="9"/>
    </row>
    <row r="19" spans="1:22" s="117" customFormat="1" ht="18" customHeight="1" x14ac:dyDescent="0.35">
      <c r="A19" s="19"/>
      <c r="B19" s="113" t="s">
        <v>43</v>
      </c>
      <c r="C19" s="113"/>
      <c r="D19" s="284"/>
      <c r="E19" s="284"/>
      <c r="F19" s="284"/>
      <c r="G19" s="284"/>
      <c r="H19" s="284"/>
      <c r="I19" s="284"/>
      <c r="J19" s="284"/>
      <c r="K19" s="22"/>
      <c r="L19" s="50"/>
      <c r="M19" s="50"/>
      <c r="N19" s="50"/>
      <c r="P19" s="9"/>
      <c r="R19" s="124"/>
      <c r="S19" s="9"/>
      <c r="T19" s="9"/>
      <c r="U19" s="9"/>
      <c r="V19" s="9"/>
    </row>
    <row r="20" spans="1:22" s="117" customFormat="1" ht="18" customHeight="1" x14ac:dyDescent="0.35">
      <c r="A20" s="19"/>
      <c r="B20" s="113" t="s">
        <v>122</v>
      </c>
      <c r="C20" s="113"/>
      <c r="D20" s="284"/>
      <c r="E20" s="284"/>
      <c r="F20" s="284"/>
      <c r="G20" s="284"/>
      <c r="H20" s="284"/>
      <c r="I20" s="284"/>
      <c r="J20" s="284"/>
      <c r="K20" s="22"/>
      <c r="L20" s="50"/>
      <c r="M20" s="50"/>
      <c r="N20" s="50"/>
      <c r="P20" s="9"/>
      <c r="R20" s="124"/>
      <c r="S20" s="9"/>
      <c r="T20" s="9"/>
      <c r="U20" s="9"/>
      <c r="V20" s="9"/>
    </row>
    <row r="21" spans="1:22" s="117" customFormat="1" ht="18" customHeight="1" x14ac:dyDescent="0.35">
      <c r="A21" s="19"/>
      <c r="B21" s="113" t="s">
        <v>123</v>
      </c>
      <c r="C21" s="113"/>
      <c r="D21" s="284"/>
      <c r="E21" s="284"/>
      <c r="F21" s="284"/>
      <c r="G21" s="284"/>
      <c r="H21" s="284"/>
      <c r="I21" s="284"/>
      <c r="J21" s="284"/>
      <c r="K21" s="22"/>
      <c r="L21" s="50"/>
      <c r="M21" s="50"/>
      <c r="N21" s="50"/>
      <c r="P21" s="9"/>
      <c r="R21" s="124"/>
      <c r="S21" s="9"/>
      <c r="T21" s="9"/>
      <c r="U21" s="9"/>
      <c r="V21" s="9"/>
    </row>
    <row r="22" spans="1:22" s="117" customFormat="1" ht="18" customHeight="1" x14ac:dyDescent="0.35">
      <c r="A22" s="19"/>
      <c r="B22" s="113" t="s">
        <v>54</v>
      </c>
      <c r="C22" s="113"/>
      <c r="D22" s="284"/>
      <c r="E22" s="284"/>
      <c r="F22" s="284"/>
      <c r="G22" s="284"/>
      <c r="H22" s="284"/>
      <c r="I22" s="284"/>
      <c r="J22" s="284"/>
      <c r="K22" s="22"/>
      <c r="L22" s="50"/>
      <c r="M22" s="50"/>
      <c r="N22" s="50"/>
      <c r="P22" s="9"/>
      <c r="R22" s="124"/>
      <c r="S22" s="9"/>
      <c r="T22" s="9"/>
      <c r="U22" s="9"/>
      <c r="V22" s="9"/>
    </row>
    <row r="23" spans="1:22" s="117" customFormat="1" ht="10" customHeight="1" x14ac:dyDescent="0.35">
      <c r="A23" s="24"/>
      <c r="B23" s="25"/>
      <c r="C23" s="25"/>
      <c r="D23" s="25"/>
      <c r="E23" s="25"/>
      <c r="F23" s="25"/>
      <c r="G23" s="25"/>
      <c r="H23" s="25"/>
      <c r="I23" s="25"/>
      <c r="J23" s="25"/>
      <c r="K23" s="26"/>
      <c r="L23" s="50"/>
      <c r="M23" s="50"/>
      <c r="N23" s="50"/>
      <c r="P23" s="9"/>
      <c r="R23" s="124"/>
      <c r="S23" s="9"/>
      <c r="T23" s="9"/>
      <c r="U23" s="9"/>
      <c r="V23" s="9"/>
    </row>
    <row r="24" spans="1:22" s="117" customFormat="1" ht="10" customHeight="1" x14ac:dyDescent="0.35">
      <c r="A24" s="9"/>
      <c r="B24" s="9"/>
      <c r="C24" s="9"/>
      <c r="D24" s="9"/>
      <c r="E24" s="9"/>
      <c r="F24" s="9"/>
      <c r="G24" s="9"/>
      <c r="H24" s="9"/>
      <c r="I24" s="9"/>
      <c r="J24" s="9"/>
      <c r="L24" s="50"/>
      <c r="M24" s="50"/>
      <c r="N24" s="50"/>
      <c r="P24" s="9"/>
      <c r="R24" s="128"/>
      <c r="S24" s="9"/>
      <c r="T24" s="9"/>
      <c r="U24" s="9"/>
      <c r="V24" s="9"/>
    </row>
    <row r="25" spans="1:22" ht="10" customHeight="1" x14ac:dyDescent="0.35">
      <c r="A25" s="16"/>
      <c r="B25" s="17"/>
      <c r="C25" s="17"/>
      <c r="D25" s="17"/>
      <c r="E25" s="17"/>
      <c r="F25" s="17"/>
      <c r="G25" s="17"/>
      <c r="H25" s="17"/>
      <c r="I25" s="17"/>
      <c r="J25" s="17"/>
      <c r="K25" s="18"/>
      <c r="Q25" s="117"/>
      <c r="R25" s="12"/>
    </row>
    <row r="26" spans="1:22" ht="18" customHeight="1" x14ac:dyDescent="0.35">
      <c r="A26" s="19"/>
      <c r="B26" s="20" t="s">
        <v>126</v>
      </c>
      <c r="C26" s="20"/>
      <c r="D26" s="116"/>
      <c r="E26" s="116"/>
      <c r="F26" s="116"/>
      <c r="G26" s="116"/>
      <c r="H26" s="116"/>
      <c r="I26" s="116"/>
      <c r="J26" s="116"/>
      <c r="K26" s="22"/>
      <c r="Q26" s="48"/>
      <c r="R26" s="49"/>
    </row>
    <row r="27" spans="1:22" ht="18" customHeight="1" x14ac:dyDescent="0.35">
      <c r="A27" s="19"/>
      <c r="B27" s="113" t="s">
        <v>120</v>
      </c>
      <c r="C27" s="113"/>
      <c r="D27" s="333"/>
      <c r="E27" s="333"/>
      <c r="F27" s="333"/>
      <c r="G27" s="333"/>
      <c r="H27" s="333"/>
      <c r="I27" s="333"/>
      <c r="J27" s="333"/>
      <c r="K27" s="22"/>
      <c r="Q27" s="117"/>
      <c r="R27" s="12"/>
    </row>
    <row r="28" spans="1:22" ht="10" customHeight="1" x14ac:dyDescent="0.35">
      <c r="A28" s="19"/>
      <c r="B28" s="21"/>
      <c r="C28" s="21"/>
      <c r="D28" s="21"/>
      <c r="E28" s="21"/>
      <c r="F28" s="21"/>
      <c r="G28" s="21"/>
      <c r="H28" s="21"/>
      <c r="I28" s="21"/>
      <c r="J28" s="21"/>
      <c r="K28" s="22"/>
    </row>
    <row r="29" spans="1:22" ht="18" customHeight="1" x14ac:dyDescent="0.35">
      <c r="A29" s="19"/>
      <c r="B29" s="20" t="s">
        <v>121</v>
      </c>
      <c r="C29" s="20"/>
      <c r="D29" s="335" t="s">
        <v>116</v>
      </c>
      <c r="E29" s="335"/>
      <c r="F29" s="335"/>
      <c r="G29" s="21"/>
      <c r="H29" s="47"/>
      <c r="I29" s="21"/>
      <c r="J29" s="33" t="s">
        <v>37</v>
      </c>
      <c r="K29" s="22"/>
    </row>
    <row r="30" spans="1:22" ht="18" customHeight="1" x14ac:dyDescent="0.35">
      <c r="A30" s="19"/>
      <c r="B30" s="129"/>
      <c r="C30" s="119" t="s">
        <v>95</v>
      </c>
      <c r="D30" s="202"/>
      <c r="E30" s="125" t="s">
        <v>96</v>
      </c>
      <c r="F30" s="202"/>
      <c r="G30" s="158"/>
      <c r="H30" s="72"/>
      <c r="I30" s="127"/>
      <c r="J30" s="45">
        <f>ROUND(((F30-D30)/30.4),0)</f>
        <v>0</v>
      </c>
      <c r="K30" s="22"/>
      <c r="O30" s="50"/>
    </row>
    <row r="31" spans="1:22" ht="18" customHeight="1" x14ac:dyDescent="0.35">
      <c r="A31" s="19"/>
      <c r="B31" s="129"/>
      <c r="C31" s="119" t="s">
        <v>95</v>
      </c>
      <c r="D31" s="202"/>
      <c r="E31" s="125" t="s">
        <v>96</v>
      </c>
      <c r="F31" s="202"/>
      <c r="G31" s="158"/>
      <c r="H31" s="72"/>
      <c r="I31" s="127"/>
      <c r="J31" s="45">
        <f>ROUND(((F31-D31)/30.4),0)</f>
        <v>0</v>
      </c>
      <c r="K31" s="22"/>
      <c r="O31" s="50"/>
    </row>
    <row r="32" spans="1:22" ht="10" customHeight="1" x14ac:dyDescent="0.35">
      <c r="A32" s="19"/>
      <c r="B32" s="113"/>
      <c r="C32" s="113"/>
      <c r="D32" s="85"/>
      <c r="E32" s="116"/>
      <c r="F32" s="116"/>
      <c r="G32" s="116"/>
      <c r="H32" s="116"/>
      <c r="I32" s="116"/>
      <c r="J32" s="116"/>
      <c r="K32" s="22"/>
    </row>
    <row r="33" spans="1:15" ht="18" customHeight="1" x14ac:dyDescent="0.35">
      <c r="A33" s="19"/>
      <c r="B33" s="20" t="s">
        <v>125</v>
      </c>
      <c r="C33" s="20"/>
      <c r="D33" s="116"/>
      <c r="E33" s="116"/>
      <c r="F33" s="116"/>
      <c r="G33" s="116"/>
      <c r="H33" s="116"/>
      <c r="I33" s="116"/>
      <c r="J33" s="116"/>
      <c r="K33" s="22"/>
    </row>
    <row r="34" spans="1:15" ht="18" customHeight="1" x14ac:dyDescent="0.35">
      <c r="A34" s="19"/>
      <c r="B34" s="113" t="s">
        <v>43</v>
      </c>
      <c r="C34" s="113"/>
      <c r="D34" s="284"/>
      <c r="E34" s="284"/>
      <c r="F34" s="284"/>
      <c r="G34" s="284"/>
      <c r="H34" s="284"/>
      <c r="I34" s="284"/>
      <c r="J34" s="284"/>
      <c r="K34" s="22"/>
    </row>
    <row r="35" spans="1:15" ht="18" customHeight="1" x14ac:dyDescent="0.35">
      <c r="A35" s="19"/>
      <c r="B35" s="113" t="s">
        <v>122</v>
      </c>
      <c r="C35" s="113"/>
      <c r="D35" s="284"/>
      <c r="E35" s="284"/>
      <c r="F35" s="284"/>
      <c r="G35" s="284"/>
      <c r="H35" s="284"/>
      <c r="I35" s="284"/>
      <c r="J35" s="284"/>
      <c r="K35" s="22"/>
    </row>
    <row r="36" spans="1:15" ht="18" customHeight="1" x14ac:dyDescent="0.35">
      <c r="A36" s="19"/>
      <c r="B36" s="113" t="s">
        <v>123</v>
      </c>
      <c r="C36" s="113"/>
      <c r="D36" s="284"/>
      <c r="E36" s="284"/>
      <c r="F36" s="284"/>
      <c r="G36" s="284"/>
      <c r="H36" s="284"/>
      <c r="I36" s="284"/>
      <c r="J36" s="284"/>
      <c r="K36" s="22"/>
    </row>
    <row r="37" spans="1:15" ht="18" customHeight="1" x14ac:dyDescent="0.35">
      <c r="A37" s="19"/>
      <c r="B37" s="113" t="s">
        <v>54</v>
      </c>
      <c r="C37" s="113"/>
      <c r="D37" s="284"/>
      <c r="E37" s="284"/>
      <c r="F37" s="284"/>
      <c r="G37" s="284"/>
      <c r="H37" s="284"/>
      <c r="I37" s="284"/>
      <c r="J37" s="284"/>
      <c r="K37" s="22"/>
    </row>
    <row r="38" spans="1:15" ht="10" customHeight="1" x14ac:dyDescent="0.35">
      <c r="A38" s="24"/>
      <c r="B38" s="25"/>
      <c r="C38" s="25"/>
      <c r="D38" s="25"/>
      <c r="E38" s="25"/>
      <c r="F38" s="25"/>
      <c r="G38" s="25"/>
      <c r="H38" s="25"/>
      <c r="I38" s="25"/>
      <c r="J38" s="25"/>
      <c r="K38" s="26"/>
    </row>
    <row r="39" spans="1:15" ht="10" customHeight="1" x14ac:dyDescent="0.35"/>
    <row r="40" spans="1:15" ht="10" customHeight="1" x14ac:dyDescent="0.35">
      <c r="A40" s="16"/>
      <c r="B40" s="17"/>
      <c r="C40" s="17"/>
      <c r="D40" s="17"/>
      <c r="E40" s="17"/>
      <c r="F40" s="17"/>
      <c r="G40" s="17"/>
      <c r="H40" s="17"/>
      <c r="I40" s="17"/>
      <c r="J40" s="17"/>
      <c r="K40" s="18"/>
    </row>
    <row r="41" spans="1:15" ht="18" customHeight="1" x14ac:dyDescent="0.35">
      <c r="A41" s="19"/>
      <c r="B41" s="20" t="s">
        <v>127</v>
      </c>
      <c r="C41" s="20"/>
      <c r="D41" s="116"/>
      <c r="E41" s="116"/>
      <c r="F41" s="116"/>
      <c r="G41" s="116"/>
      <c r="H41" s="116"/>
      <c r="I41" s="116"/>
      <c r="J41" s="116"/>
      <c r="K41" s="22"/>
    </row>
    <row r="42" spans="1:15" ht="18" customHeight="1" x14ac:dyDescent="0.35">
      <c r="A42" s="19"/>
      <c r="B42" s="113" t="s">
        <v>120</v>
      </c>
      <c r="C42" s="113"/>
      <c r="D42" s="333"/>
      <c r="E42" s="333"/>
      <c r="F42" s="333"/>
      <c r="G42" s="333"/>
      <c r="H42" s="333"/>
      <c r="I42" s="333"/>
      <c r="J42" s="333"/>
      <c r="K42" s="22"/>
    </row>
    <row r="43" spans="1:15" ht="10" customHeight="1" x14ac:dyDescent="0.35">
      <c r="A43" s="19"/>
      <c r="B43" s="21"/>
      <c r="C43" s="21"/>
      <c r="D43" s="21"/>
      <c r="E43" s="21"/>
      <c r="F43" s="21"/>
      <c r="G43" s="21"/>
      <c r="H43" s="21"/>
      <c r="I43" s="21"/>
      <c r="J43" s="21"/>
      <c r="K43" s="22"/>
    </row>
    <row r="44" spans="1:15" ht="18" customHeight="1" x14ac:dyDescent="0.35">
      <c r="A44" s="19"/>
      <c r="B44" s="20" t="s">
        <v>121</v>
      </c>
      <c r="C44" s="20"/>
      <c r="D44" s="335" t="s">
        <v>116</v>
      </c>
      <c r="E44" s="335"/>
      <c r="F44" s="335"/>
      <c r="G44" s="21"/>
      <c r="H44" s="47"/>
      <c r="I44" s="21"/>
      <c r="J44" s="33" t="s">
        <v>37</v>
      </c>
      <c r="K44" s="22"/>
    </row>
    <row r="45" spans="1:15" ht="18" customHeight="1" x14ac:dyDescent="0.35">
      <c r="A45" s="19"/>
      <c r="B45" s="129"/>
      <c r="C45" s="119" t="s">
        <v>95</v>
      </c>
      <c r="D45" s="202"/>
      <c r="E45" s="125" t="s">
        <v>96</v>
      </c>
      <c r="F45" s="202"/>
      <c r="G45" s="158"/>
      <c r="H45" s="72"/>
      <c r="I45" s="127"/>
      <c r="J45" s="45">
        <f>ROUND(((F45-D45)/30.4),0)</f>
        <v>0</v>
      </c>
      <c r="K45" s="22"/>
      <c r="O45" s="50"/>
    </row>
    <row r="46" spans="1:15" ht="18" customHeight="1" x14ac:dyDescent="0.35">
      <c r="A46" s="19"/>
      <c r="B46" s="129"/>
      <c r="C46" s="119" t="s">
        <v>95</v>
      </c>
      <c r="D46" s="202"/>
      <c r="E46" s="125" t="s">
        <v>96</v>
      </c>
      <c r="F46" s="202"/>
      <c r="G46" s="158"/>
      <c r="H46" s="72"/>
      <c r="I46" s="127"/>
      <c r="J46" s="45">
        <f>ROUND(((F46-D46)/30.4),0)</f>
        <v>0</v>
      </c>
      <c r="K46" s="22"/>
      <c r="O46" s="50"/>
    </row>
    <row r="47" spans="1:15" ht="10" customHeight="1" x14ac:dyDescent="0.35">
      <c r="A47" s="19"/>
      <c r="B47" s="113"/>
      <c r="C47" s="113"/>
      <c r="D47" s="85"/>
      <c r="E47" s="116"/>
      <c r="F47" s="116"/>
      <c r="G47" s="116"/>
      <c r="H47" s="116"/>
      <c r="I47" s="116"/>
      <c r="J47" s="116"/>
      <c r="K47" s="22"/>
    </row>
    <row r="48" spans="1:15" ht="18" customHeight="1" x14ac:dyDescent="0.35">
      <c r="A48" s="19"/>
      <c r="B48" s="20" t="s">
        <v>125</v>
      </c>
      <c r="C48" s="20"/>
      <c r="D48" s="116"/>
      <c r="E48" s="116"/>
      <c r="F48" s="116"/>
      <c r="G48" s="116"/>
      <c r="H48" s="116"/>
      <c r="I48" s="116"/>
      <c r="J48" s="116"/>
      <c r="K48" s="22"/>
    </row>
    <row r="49" spans="1:15" ht="18" customHeight="1" x14ac:dyDescent="0.35">
      <c r="A49" s="19"/>
      <c r="B49" s="113" t="s">
        <v>43</v>
      </c>
      <c r="C49" s="113"/>
      <c r="D49" s="284"/>
      <c r="E49" s="284"/>
      <c r="F49" s="284"/>
      <c r="G49" s="284"/>
      <c r="H49" s="284"/>
      <c r="I49" s="284"/>
      <c r="J49" s="284"/>
      <c r="K49" s="22"/>
    </row>
    <row r="50" spans="1:15" ht="18" customHeight="1" x14ac:dyDescent="0.35">
      <c r="A50" s="19"/>
      <c r="B50" s="113" t="s">
        <v>122</v>
      </c>
      <c r="C50" s="113"/>
      <c r="D50" s="284"/>
      <c r="E50" s="284"/>
      <c r="F50" s="284"/>
      <c r="G50" s="284"/>
      <c r="H50" s="284"/>
      <c r="I50" s="284"/>
      <c r="J50" s="284"/>
      <c r="K50" s="22"/>
    </row>
    <row r="51" spans="1:15" ht="18" customHeight="1" x14ac:dyDescent="0.35">
      <c r="A51" s="19"/>
      <c r="B51" s="113" t="s">
        <v>123</v>
      </c>
      <c r="C51" s="113"/>
      <c r="D51" s="284"/>
      <c r="E51" s="284"/>
      <c r="F51" s="284"/>
      <c r="G51" s="284"/>
      <c r="H51" s="284"/>
      <c r="I51" s="284"/>
      <c r="J51" s="284"/>
      <c r="K51" s="22"/>
    </row>
    <row r="52" spans="1:15" ht="18" customHeight="1" x14ac:dyDescent="0.35">
      <c r="A52" s="19"/>
      <c r="B52" s="113" t="s">
        <v>54</v>
      </c>
      <c r="C52" s="113"/>
      <c r="D52" s="284"/>
      <c r="E52" s="284"/>
      <c r="F52" s="284"/>
      <c r="G52" s="284"/>
      <c r="H52" s="284"/>
      <c r="I52" s="284"/>
      <c r="J52" s="284"/>
      <c r="K52" s="22"/>
    </row>
    <row r="53" spans="1:15" ht="10" customHeight="1" x14ac:dyDescent="0.35">
      <c r="A53" s="24"/>
      <c r="B53" s="25"/>
      <c r="C53" s="25"/>
      <c r="D53" s="25"/>
      <c r="E53" s="25"/>
      <c r="F53" s="25"/>
      <c r="G53" s="25"/>
      <c r="H53" s="25"/>
      <c r="I53" s="25"/>
      <c r="J53" s="25"/>
      <c r="K53" s="26"/>
    </row>
    <row r="54" spans="1:15" ht="10" customHeight="1" x14ac:dyDescent="0.35"/>
    <row r="55" spans="1:15" ht="10" customHeight="1" x14ac:dyDescent="0.35">
      <c r="A55" s="16"/>
      <c r="B55" s="17"/>
      <c r="C55" s="17"/>
      <c r="D55" s="17"/>
      <c r="E55" s="17"/>
      <c r="F55" s="17"/>
      <c r="G55" s="17"/>
      <c r="H55" s="17"/>
      <c r="I55" s="17"/>
      <c r="J55" s="17"/>
      <c r="K55" s="18"/>
    </row>
    <row r="56" spans="1:15" ht="18" customHeight="1" x14ac:dyDescent="0.35">
      <c r="A56" s="19"/>
      <c r="B56" s="20" t="s">
        <v>128</v>
      </c>
      <c r="C56" s="20"/>
      <c r="D56" s="116"/>
      <c r="E56" s="116"/>
      <c r="F56" s="116"/>
      <c r="G56" s="116"/>
      <c r="H56" s="116"/>
      <c r="I56" s="116"/>
      <c r="J56" s="116"/>
      <c r="K56" s="22"/>
    </row>
    <row r="57" spans="1:15" ht="18" customHeight="1" x14ac:dyDescent="0.35">
      <c r="A57" s="19"/>
      <c r="B57" s="113" t="s">
        <v>120</v>
      </c>
      <c r="C57" s="113"/>
      <c r="D57" s="333"/>
      <c r="E57" s="333"/>
      <c r="F57" s="333"/>
      <c r="G57" s="333"/>
      <c r="H57" s="333"/>
      <c r="I57" s="333"/>
      <c r="J57" s="333"/>
      <c r="K57" s="22"/>
    </row>
    <row r="58" spans="1:15" ht="10" customHeight="1" x14ac:dyDescent="0.35">
      <c r="A58" s="19"/>
      <c r="B58" s="21"/>
      <c r="C58" s="21"/>
      <c r="D58" s="21"/>
      <c r="E58" s="21"/>
      <c r="F58" s="21"/>
      <c r="G58" s="21"/>
      <c r="H58" s="21"/>
      <c r="I58" s="21"/>
      <c r="J58" s="21"/>
      <c r="K58" s="22"/>
    </row>
    <row r="59" spans="1:15" ht="18" customHeight="1" x14ac:dyDescent="0.35">
      <c r="A59" s="19"/>
      <c r="B59" s="20" t="s">
        <v>121</v>
      </c>
      <c r="C59" s="20"/>
      <c r="D59" s="335" t="s">
        <v>116</v>
      </c>
      <c r="E59" s="335"/>
      <c r="F59" s="335"/>
      <c r="G59" s="21"/>
      <c r="H59" s="47"/>
      <c r="I59" s="21"/>
      <c r="J59" s="33" t="s">
        <v>37</v>
      </c>
      <c r="K59" s="22"/>
    </row>
    <row r="60" spans="1:15" ht="18" customHeight="1" x14ac:dyDescent="0.35">
      <c r="A60" s="19"/>
      <c r="B60" s="129"/>
      <c r="C60" s="119" t="s">
        <v>95</v>
      </c>
      <c r="D60" s="202"/>
      <c r="E60" s="125" t="s">
        <v>96</v>
      </c>
      <c r="F60" s="202"/>
      <c r="G60" s="158"/>
      <c r="H60" s="72"/>
      <c r="I60" s="127"/>
      <c r="J60" s="45">
        <f>ROUND(((F60-D60)/30.4),0)</f>
        <v>0</v>
      </c>
      <c r="K60" s="22"/>
      <c r="O60" s="50"/>
    </row>
    <row r="61" spans="1:15" ht="18" customHeight="1" x14ac:dyDescent="0.35">
      <c r="A61" s="19"/>
      <c r="B61" s="129"/>
      <c r="C61" s="119" t="s">
        <v>95</v>
      </c>
      <c r="D61" s="202"/>
      <c r="E61" s="125" t="s">
        <v>96</v>
      </c>
      <c r="F61" s="202"/>
      <c r="G61" s="158"/>
      <c r="H61" s="72"/>
      <c r="I61" s="127"/>
      <c r="J61" s="45">
        <f>ROUND(((F61-D61)/30.4),0)</f>
        <v>0</v>
      </c>
      <c r="K61" s="22"/>
      <c r="O61" s="50"/>
    </row>
    <row r="62" spans="1:15" ht="10" customHeight="1" x14ac:dyDescent="0.35">
      <c r="A62" s="19"/>
      <c r="B62" s="113"/>
      <c r="C62" s="113"/>
      <c r="D62" s="85"/>
      <c r="E62" s="116"/>
      <c r="F62" s="116"/>
      <c r="G62" s="116"/>
      <c r="H62" s="116"/>
      <c r="I62" s="116"/>
      <c r="J62" s="116"/>
      <c r="K62" s="22"/>
    </row>
    <row r="63" spans="1:15" ht="18" customHeight="1" x14ac:dyDescent="0.35">
      <c r="A63" s="19"/>
      <c r="B63" s="20" t="s">
        <v>125</v>
      </c>
      <c r="C63" s="20"/>
      <c r="D63" s="116"/>
      <c r="E63" s="116"/>
      <c r="F63" s="116"/>
      <c r="G63" s="116"/>
      <c r="H63" s="116"/>
      <c r="I63" s="116"/>
      <c r="J63" s="116"/>
      <c r="K63" s="22"/>
    </row>
    <row r="64" spans="1:15" ht="18" customHeight="1" x14ac:dyDescent="0.35">
      <c r="A64" s="19"/>
      <c r="B64" s="113" t="s">
        <v>43</v>
      </c>
      <c r="C64" s="113"/>
      <c r="D64" s="284"/>
      <c r="E64" s="284"/>
      <c r="F64" s="284"/>
      <c r="G64" s="284"/>
      <c r="H64" s="284"/>
      <c r="I64" s="284"/>
      <c r="J64" s="284"/>
      <c r="K64" s="22"/>
    </row>
    <row r="65" spans="1:15" ht="18" customHeight="1" x14ac:dyDescent="0.35">
      <c r="A65" s="19"/>
      <c r="B65" s="113" t="s">
        <v>122</v>
      </c>
      <c r="C65" s="113"/>
      <c r="D65" s="284"/>
      <c r="E65" s="284"/>
      <c r="F65" s="284"/>
      <c r="G65" s="284"/>
      <c r="H65" s="284"/>
      <c r="I65" s="284"/>
      <c r="J65" s="284"/>
      <c r="K65" s="22"/>
    </row>
    <row r="66" spans="1:15" ht="18" customHeight="1" x14ac:dyDescent="0.35">
      <c r="A66" s="19"/>
      <c r="B66" s="113" t="s">
        <v>123</v>
      </c>
      <c r="C66" s="113"/>
      <c r="D66" s="284"/>
      <c r="E66" s="284"/>
      <c r="F66" s="284"/>
      <c r="G66" s="284"/>
      <c r="H66" s="284"/>
      <c r="I66" s="284"/>
      <c r="J66" s="284"/>
      <c r="K66" s="22"/>
    </row>
    <row r="67" spans="1:15" ht="18" customHeight="1" x14ac:dyDescent="0.35">
      <c r="A67" s="19"/>
      <c r="B67" s="113" t="s">
        <v>54</v>
      </c>
      <c r="C67" s="113"/>
      <c r="D67" s="284"/>
      <c r="E67" s="284"/>
      <c r="F67" s="284"/>
      <c r="G67" s="284"/>
      <c r="H67" s="284"/>
      <c r="I67" s="284"/>
      <c r="J67" s="284"/>
      <c r="K67" s="22"/>
    </row>
    <row r="68" spans="1:15" ht="10" customHeight="1" x14ac:dyDescent="0.35">
      <c r="A68" s="24"/>
      <c r="B68" s="25"/>
      <c r="C68" s="25"/>
      <c r="D68" s="25"/>
      <c r="E68" s="25"/>
      <c r="F68" s="25"/>
      <c r="G68" s="25"/>
      <c r="H68" s="25"/>
      <c r="I68" s="25"/>
      <c r="J68" s="25"/>
      <c r="K68" s="26"/>
    </row>
    <row r="69" spans="1:15" ht="10" customHeight="1" x14ac:dyDescent="0.35"/>
    <row r="70" spans="1:15" ht="10" customHeight="1" x14ac:dyDescent="0.35">
      <c r="A70" s="16"/>
      <c r="B70" s="17"/>
      <c r="C70" s="17"/>
      <c r="D70" s="17"/>
      <c r="E70" s="17"/>
      <c r="F70" s="17"/>
      <c r="G70" s="17"/>
      <c r="H70" s="17"/>
      <c r="I70" s="17"/>
      <c r="J70" s="17"/>
      <c r="K70" s="18"/>
    </row>
    <row r="71" spans="1:15" ht="18" customHeight="1" x14ac:dyDescent="0.35">
      <c r="A71" s="19"/>
      <c r="B71" s="20" t="s">
        <v>129</v>
      </c>
      <c r="C71" s="20"/>
      <c r="D71" s="116"/>
      <c r="E71" s="116"/>
      <c r="F71" s="116"/>
      <c r="G71" s="116"/>
      <c r="H71" s="116"/>
      <c r="I71" s="116"/>
      <c r="J71" s="116"/>
      <c r="K71" s="22"/>
    </row>
    <row r="72" spans="1:15" ht="18" customHeight="1" x14ac:dyDescent="0.35">
      <c r="A72" s="19"/>
      <c r="B72" s="113" t="s">
        <v>120</v>
      </c>
      <c r="C72" s="113"/>
      <c r="D72" s="333"/>
      <c r="E72" s="333"/>
      <c r="F72" s="333"/>
      <c r="G72" s="333"/>
      <c r="H72" s="333"/>
      <c r="I72" s="333"/>
      <c r="J72" s="333"/>
      <c r="K72" s="22"/>
    </row>
    <row r="73" spans="1:15" ht="10" customHeight="1" x14ac:dyDescent="0.35">
      <c r="A73" s="19"/>
      <c r="B73" s="21"/>
      <c r="C73" s="21"/>
      <c r="D73" s="21"/>
      <c r="E73" s="21"/>
      <c r="F73" s="21"/>
      <c r="G73" s="21"/>
      <c r="H73" s="21"/>
      <c r="I73" s="21"/>
      <c r="J73" s="21"/>
      <c r="K73" s="22"/>
    </row>
    <row r="74" spans="1:15" ht="18" customHeight="1" x14ac:dyDescent="0.35">
      <c r="A74" s="19"/>
      <c r="B74" s="20" t="s">
        <v>121</v>
      </c>
      <c r="C74" s="20"/>
      <c r="D74" s="335" t="s">
        <v>116</v>
      </c>
      <c r="E74" s="335"/>
      <c r="F74" s="335"/>
      <c r="G74" s="21"/>
      <c r="H74" s="47"/>
      <c r="I74" s="21"/>
      <c r="J74" s="33" t="s">
        <v>37</v>
      </c>
      <c r="K74" s="22"/>
    </row>
    <row r="75" spans="1:15" ht="18" customHeight="1" x14ac:dyDescent="0.35">
      <c r="A75" s="19"/>
      <c r="B75" s="129"/>
      <c r="C75" s="119" t="s">
        <v>95</v>
      </c>
      <c r="D75" s="202"/>
      <c r="E75" s="125" t="s">
        <v>96</v>
      </c>
      <c r="F75" s="202"/>
      <c r="G75" s="158"/>
      <c r="H75" s="72"/>
      <c r="I75" s="127"/>
      <c r="J75" s="45">
        <f>ROUND(((F75-D75)/30.4),0)</f>
        <v>0</v>
      </c>
      <c r="K75" s="22"/>
      <c r="O75" s="50"/>
    </row>
    <row r="76" spans="1:15" ht="18" customHeight="1" x14ac:dyDescent="0.35">
      <c r="A76" s="19"/>
      <c r="B76" s="129"/>
      <c r="C76" s="119" t="s">
        <v>95</v>
      </c>
      <c r="D76" s="202"/>
      <c r="E76" s="125" t="s">
        <v>96</v>
      </c>
      <c r="F76" s="202"/>
      <c r="G76" s="158"/>
      <c r="H76" s="72"/>
      <c r="I76" s="127"/>
      <c r="J76" s="45">
        <f>ROUND(((F76-D76)/30.4),0)</f>
        <v>0</v>
      </c>
      <c r="K76" s="22"/>
      <c r="O76" s="50"/>
    </row>
    <row r="77" spans="1:15" ht="10" customHeight="1" x14ac:dyDescent="0.35">
      <c r="A77" s="19"/>
      <c r="B77" s="113"/>
      <c r="C77" s="113"/>
      <c r="D77" s="85"/>
      <c r="E77" s="116"/>
      <c r="F77" s="116"/>
      <c r="G77" s="116"/>
      <c r="H77" s="116"/>
      <c r="I77" s="116"/>
      <c r="J77" s="116"/>
      <c r="K77" s="22"/>
    </row>
    <row r="78" spans="1:15" ht="18" customHeight="1" x14ac:dyDescent="0.35">
      <c r="A78" s="19"/>
      <c r="B78" s="20" t="s">
        <v>125</v>
      </c>
      <c r="C78" s="20"/>
      <c r="D78" s="116"/>
      <c r="E78" s="116"/>
      <c r="F78" s="116"/>
      <c r="G78" s="116"/>
      <c r="H78" s="116"/>
      <c r="I78" s="116"/>
      <c r="J78" s="116"/>
      <c r="K78" s="22"/>
    </row>
    <row r="79" spans="1:15" ht="18" customHeight="1" x14ac:dyDescent="0.35">
      <c r="A79" s="19"/>
      <c r="B79" s="113" t="s">
        <v>43</v>
      </c>
      <c r="C79" s="113"/>
      <c r="D79" s="284"/>
      <c r="E79" s="284"/>
      <c r="F79" s="284"/>
      <c r="G79" s="284"/>
      <c r="H79" s="284"/>
      <c r="I79" s="284"/>
      <c r="J79" s="284"/>
      <c r="K79" s="22"/>
    </row>
    <row r="80" spans="1:15" ht="18" customHeight="1" x14ac:dyDescent="0.35">
      <c r="A80" s="19"/>
      <c r="B80" s="113" t="s">
        <v>122</v>
      </c>
      <c r="C80" s="113"/>
      <c r="D80" s="284"/>
      <c r="E80" s="284"/>
      <c r="F80" s="284"/>
      <c r="G80" s="284"/>
      <c r="H80" s="284"/>
      <c r="I80" s="284"/>
      <c r="J80" s="284"/>
      <c r="K80" s="22"/>
    </row>
    <row r="81" spans="1:15" ht="18" customHeight="1" x14ac:dyDescent="0.35">
      <c r="A81" s="19"/>
      <c r="B81" s="113" t="s">
        <v>123</v>
      </c>
      <c r="C81" s="113"/>
      <c r="D81" s="284"/>
      <c r="E81" s="284"/>
      <c r="F81" s="284"/>
      <c r="G81" s="284"/>
      <c r="H81" s="284"/>
      <c r="I81" s="284"/>
      <c r="J81" s="284"/>
      <c r="K81" s="22"/>
    </row>
    <row r="82" spans="1:15" ht="18" customHeight="1" x14ac:dyDescent="0.35">
      <c r="A82" s="19"/>
      <c r="B82" s="113" t="s">
        <v>54</v>
      </c>
      <c r="C82" s="113"/>
      <c r="D82" s="284"/>
      <c r="E82" s="284"/>
      <c r="F82" s="284"/>
      <c r="G82" s="284"/>
      <c r="H82" s="284"/>
      <c r="I82" s="284"/>
      <c r="J82" s="284"/>
      <c r="K82" s="22"/>
    </row>
    <row r="83" spans="1:15" ht="10" customHeight="1" x14ac:dyDescent="0.35">
      <c r="A83" s="24"/>
      <c r="B83" s="25"/>
      <c r="C83" s="25"/>
      <c r="D83" s="25"/>
      <c r="E83" s="25"/>
      <c r="F83" s="25"/>
      <c r="G83" s="25"/>
      <c r="H83" s="25"/>
      <c r="I83" s="25"/>
      <c r="J83" s="25"/>
      <c r="K83" s="26"/>
    </row>
    <row r="84" spans="1:15" ht="10" customHeight="1" x14ac:dyDescent="0.35"/>
    <row r="85" spans="1:15" ht="10" customHeight="1" x14ac:dyDescent="0.35">
      <c r="A85" s="16"/>
      <c r="B85" s="17"/>
      <c r="C85" s="17"/>
      <c r="D85" s="17"/>
      <c r="E85" s="17"/>
      <c r="F85" s="17"/>
      <c r="G85" s="17"/>
      <c r="H85" s="17"/>
      <c r="I85" s="17"/>
      <c r="J85" s="17"/>
      <c r="K85" s="18"/>
    </row>
    <row r="86" spans="1:15" ht="18" customHeight="1" x14ac:dyDescent="0.35">
      <c r="A86" s="19"/>
      <c r="B86" s="20" t="s">
        <v>130</v>
      </c>
      <c r="C86" s="20"/>
      <c r="D86" s="116"/>
      <c r="E86" s="116"/>
      <c r="F86" s="116"/>
      <c r="G86" s="116"/>
      <c r="H86" s="116"/>
      <c r="I86" s="116"/>
      <c r="J86" s="116"/>
      <c r="K86" s="22"/>
    </row>
    <row r="87" spans="1:15" ht="18" customHeight="1" x14ac:dyDescent="0.35">
      <c r="A87" s="19"/>
      <c r="B87" s="113" t="s">
        <v>120</v>
      </c>
      <c r="C87" s="113"/>
      <c r="D87" s="333"/>
      <c r="E87" s="333"/>
      <c r="F87" s="333"/>
      <c r="G87" s="333"/>
      <c r="H87" s="333"/>
      <c r="I87" s="333"/>
      <c r="J87" s="333"/>
      <c r="K87" s="22"/>
    </row>
    <row r="88" spans="1:15" ht="10" customHeight="1" x14ac:dyDescent="0.35">
      <c r="A88" s="19"/>
      <c r="B88" s="21"/>
      <c r="C88" s="21"/>
      <c r="D88" s="21"/>
      <c r="E88" s="21"/>
      <c r="F88" s="21"/>
      <c r="G88" s="21"/>
      <c r="H88" s="21"/>
      <c r="I88" s="21"/>
      <c r="J88" s="21"/>
      <c r="K88" s="22"/>
    </row>
    <row r="89" spans="1:15" ht="18" customHeight="1" x14ac:dyDescent="0.35">
      <c r="A89" s="19"/>
      <c r="B89" s="20" t="s">
        <v>121</v>
      </c>
      <c r="C89" s="20"/>
      <c r="D89" s="335" t="s">
        <v>116</v>
      </c>
      <c r="E89" s="335"/>
      <c r="F89" s="335"/>
      <c r="G89" s="21"/>
      <c r="H89" s="47"/>
      <c r="I89" s="21"/>
      <c r="J89" s="33" t="s">
        <v>37</v>
      </c>
      <c r="K89" s="22"/>
    </row>
    <row r="90" spans="1:15" ht="18" customHeight="1" x14ac:dyDescent="0.35">
      <c r="A90" s="19"/>
      <c r="B90" s="129"/>
      <c r="C90" s="119" t="s">
        <v>95</v>
      </c>
      <c r="D90" s="202"/>
      <c r="E90" s="125" t="s">
        <v>96</v>
      </c>
      <c r="F90" s="202"/>
      <c r="G90" s="158"/>
      <c r="H90" s="72"/>
      <c r="I90" s="127"/>
      <c r="J90" s="45">
        <f>ROUND(((F90-D90)/30.4),0)</f>
        <v>0</v>
      </c>
      <c r="K90" s="22"/>
      <c r="O90" s="50"/>
    </row>
    <row r="91" spans="1:15" ht="18" customHeight="1" x14ac:dyDescent="0.35">
      <c r="A91" s="19"/>
      <c r="B91" s="129"/>
      <c r="C91" s="119" t="s">
        <v>95</v>
      </c>
      <c r="D91" s="202"/>
      <c r="E91" s="125" t="s">
        <v>96</v>
      </c>
      <c r="F91" s="202"/>
      <c r="G91" s="158"/>
      <c r="H91" s="72"/>
      <c r="I91" s="127"/>
      <c r="J91" s="45">
        <f>ROUND(((F91-D91)/30.4),0)</f>
        <v>0</v>
      </c>
      <c r="K91" s="22"/>
      <c r="O91" s="50"/>
    </row>
    <row r="92" spans="1:15" ht="10" customHeight="1" x14ac:dyDescent="0.35">
      <c r="A92" s="19"/>
      <c r="B92" s="113"/>
      <c r="C92" s="113"/>
      <c r="D92" s="85"/>
      <c r="E92" s="116"/>
      <c r="F92" s="116"/>
      <c r="G92" s="116"/>
      <c r="H92" s="116"/>
      <c r="I92" s="116"/>
      <c r="J92" s="116"/>
      <c r="K92" s="22"/>
    </row>
    <row r="93" spans="1:15" ht="18" customHeight="1" x14ac:dyDescent="0.35">
      <c r="A93" s="19"/>
      <c r="B93" s="20" t="s">
        <v>125</v>
      </c>
      <c r="C93" s="20"/>
      <c r="D93" s="116"/>
      <c r="E93" s="116"/>
      <c r="F93" s="116"/>
      <c r="G93" s="116"/>
      <c r="H93" s="116"/>
      <c r="I93" s="116"/>
      <c r="J93" s="116"/>
      <c r="K93" s="22"/>
    </row>
    <row r="94" spans="1:15" ht="18" customHeight="1" x14ac:dyDescent="0.35">
      <c r="A94" s="19"/>
      <c r="B94" s="113" t="s">
        <v>43</v>
      </c>
      <c r="C94" s="113"/>
      <c r="D94" s="284"/>
      <c r="E94" s="284"/>
      <c r="F94" s="284"/>
      <c r="G94" s="284"/>
      <c r="H94" s="284"/>
      <c r="I94" s="284"/>
      <c r="J94" s="284"/>
      <c r="K94" s="22"/>
    </row>
    <row r="95" spans="1:15" ht="18" customHeight="1" x14ac:dyDescent="0.35">
      <c r="A95" s="19"/>
      <c r="B95" s="113" t="s">
        <v>122</v>
      </c>
      <c r="C95" s="113"/>
      <c r="D95" s="284"/>
      <c r="E95" s="284"/>
      <c r="F95" s="284"/>
      <c r="G95" s="284"/>
      <c r="H95" s="284"/>
      <c r="I95" s="284"/>
      <c r="J95" s="284"/>
      <c r="K95" s="22"/>
    </row>
    <row r="96" spans="1:15" ht="18" customHeight="1" x14ac:dyDescent="0.35">
      <c r="A96" s="19"/>
      <c r="B96" s="113" t="s">
        <v>123</v>
      </c>
      <c r="C96" s="113"/>
      <c r="D96" s="284"/>
      <c r="E96" s="284"/>
      <c r="F96" s="284"/>
      <c r="G96" s="284"/>
      <c r="H96" s="284"/>
      <c r="I96" s="284"/>
      <c r="J96" s="284"/>
      <c r="K96" s="22"/>
    </row>
    <row r="97" spans="1:15" ht="18" customHeight="1" x14ac:dyDescent="0.35">
      <c r="A97" s="19"/>
      <c r="B97" s="113" t="s">
        <v>54</v>
      </c>
      <c r="C97" s="113"/>
      <c r="D97" s="284"/>
      <c r="E97" s="284"/>
      <c r="F97" s="284"/>
      <c r="G97" s="284"/>
      <c r="H97" s="284"/>
      <c r="I97" s="284"/>
      <c r="J97" s="284"/>
      <c r="K97" s="22"/>
    </row>
    <row r="98" spans="1:15" ht="10" customHeight="1" x14ac:dyDescent="0.35">
      <c r="A98" s="24"/>
      <c r="B98" s="25"/>
      <c r="C98" s="25"/>
      <c r="D98" s="25"/>
      <c r="E98" s="25"/>
      <c r="F98" s="25"/>
      <c r="G98" s="25"/>
      <c r="H98" s="25"/>
      <c r="I98" s="25"/>
      <c r="J98" s="25"/>
      <c r="K98" s="26"/>
    </row>
    <row r="99" spans="1:15" ht="10" customHeight="1" x14ac:dyDescent="0.35"/>
    <row r="100" spans="1:15" ht="10" customHeight="1" x14ac:dyDescent="0.35">
      <c r="A100" s="16"/>
      <c r="B100" s="17"/>
      <c r="C100" s="17"/>
      <c r="D100" s="17"/>
      <c r="E100" s="17"/>
      <c r="F100" s="17"/>
      <c r="G100" s="17"/>
      <c r="H100" s="17"/>
      <c r="I100" s="17"/>
      <c r="J100" s="17"/>
      <c r="K100" s="18"/>
    </row>
    <row r="101" spans="1:15" ht="18" customHeight="1" x14ac:dyDescent="0.35">
      <c r="A101" s="19"/>
      <c r="B101" s="20" t="s">
        <v>131</v>
      </c>
      <c r="C101" s="20"/>
      <c r="D101" s="116"/>
      <c r="E101" s="116"/>
      <c r="F101" s="116"/>
      <c r="G101" s="116"/>
      <c r="H101" s="116"/>
      <c r="I101" s="116"/>
      <c r="J101" s="116"/>
      <c r="K101" s="22"/>
    </row>
    <row r="102" spans="1:15" ht="18" customHeight="1" x14ac:dyDescent="0.35">
      <c r="A102" s="19"/>
      <c r="B102" s="113" t="s">
        <v>120</v>
      </c>
      <c r="C102" s="113"/>
      <c r="D102" s="333"/>
      <c r="E102" s="333"/>
      <c r="F102" s="333"/>
      <c r="G102" s="333"/>
      <c r="H102" s="333"/>
      <c r="I102" s="333"/>
      <c r="J102" s="333"/>
      <c r="K102" s="22"/>
    </row>
    <row r="103" spans="1:15" ht="10" customHeight="1" x14ac:dyDescent="0.35">
      <c r="A103" s="19"/>
      <c r="B103" s="21"/>
      <c r="C103" s="21"/>
      <c r="D103" s="21"/>
      <c r="E103" s="21"/>
      <c r="F103" s="21"/>
      <c r="G103" s="21"/>
      <c r="H103" s="21"/>
      <c r="I103" s="21"/>
      <c r="J103" s="21"/>
      <c r="K103" s="22"/>
    </row>
    <row r="104" spans="1:15" ht="18" customHeight="1" x14ac:dyDescent="0.35">
      <c r="A104" s="19"/>
      <c r="B104" s="20" t="s">
        <v>121</v>
      </c>
      <c r="C104" s="20"/>
      <c r="D104" s="335" t="s">
        <v>116</v>
      </c>
      <c r="E104" s="335"/>
      <c r="F104" s="335"/>
      <c r="G104" s="21"/>
      <c r="H104" s="47"/>
      <c r="I104" s="21"/>
      <c r="J104" s="33" t="s">
        <v>37</v>
      </c>
      <c r="K104" s="22"/>
    </row>
    <row r="105" spans="1:15" ht="18" customHeight="1" x14ac:dyDescent="0.35">
      <c r="A105" s="19"/>
      <c r="B105" s="129"/>
      <c r="C105" s="119" t="s">
        <v>95</v>
      </c>
      <c r="D105" s="202"/>
      <c r="E105" s="125" t="s">
        <v>96</v>
      </c>
      <c r="F105" s="202"/>
      <c r="G105" s="158"/>
      <c r="H105" s="72"/>
      <c r="I105" s="127"/>
      <c r="J105" s="45">
        <f>ROUND(((F105-D105)/30.4),0)</f>
        <v>0</v>
      </c>
      <c r="K105" s="22"/>
      <c r="O105" s="50"/>
    </row>
    <row r="106" spans="1:15" ht="18" customHeight="1" x14ac:dyDescent="0.35">
      <c r="A106" s="19"/>
      <c r="B106" s="129"/>
      <c r="C106" s="119" t="s">
        <v>95</v>
      </c>
      <c r="D106" s="202"/>
      <c r="E106" s="125" t="s">
        <v>96</v>
      </c>
      <c r="F106" s="202"/>
      <c r="G106" s="158"/>
      <c r="H106" s="72"/>
      <c r="I106" s="127"/>
      <c r="J106" s="45">
        <f>ROUND(((F106-D106)/30.4),0)</f>
        <v>0</v>
      </c>
      <c r="K106" s="22"/>
      <c r="O106" s="50"/>
    </row>
    <row r="107" spans="1:15" ht="10" customHeight="1" x14ac:dyDescent="0.35">
      <c r="A107" s="19"/>
      <c r="B107" s="113"/>
      <c r="C107" s="113"/>
      <c r="D107" s="85"/>
      <c r="E107" s="116"/>
      <c r="F107" s="116"/>
      <c r="G107" s="116"/>
      <c r="H107" s="116"/>
      <c r="I107" s="116"/>
      <c r="J107" s="116"/>
      <c r="K107" s="22"/>
    </row>
    <row r="108" spans="1:15" ht="18" customHeight="1" x14ac:dyDescent="0.35">
      <c r="A108" s="19"/>
      <c r="B108" s="20" t="s">
        <v>125</v>
      </c>
      <c r="C108" s="20"/>
      <c r="D108" s="116"/>
      <c r="E108" s="116"/>
      <c r="F108" s="116"/>
      <c r="G108" s="116"/>
      <c r="H108" s="116"/>
      <c r="I108" s="116"/>
      <c r="J108" s="116"/>
      <c r="K108" s="22"/>
    </row>
    <row r="109" spans="1:15" ht="18" customHeight="1" x14ac:dyDescent="0.35">
      <c r="A109" s="19"/>
      <c r="B109" s="113" t="s">
        <v>43</v>
      </c>
      <c r="C109" s="113"/>
      <c r="D109" s="284"/>
      <c r="E109" s="284"/>
      <c r="F109" s="284"/>
      <c r="G109" s="284"/>
      <c r="H109" s="284"/>
      <c r="I109" s="284"/>
      <c r="J109" s="284"/>
      <c r="K109" s="22"/>
    </row>
    <row r="110" spans="1:15" ht="18" customHeight="1" x14ac:dyDescent="0.35">
      <c r="A110" s="19"/>
      <c r="B110" s="113" t="s">
        <v>122</v>
      </c>
      <c r="C110" s="113"/>
      <c r="D110" s="284"/>
      <c r="E110" s="284"/>
      <c r="F110" s="284"/>
      <c r="G110" s="284"/>
      <c r="H110" s="284"/>
      <c r="I110" s="284"/>
      <c r="J110" s="284"/>
      <c r="K110" s="22"/>
    </row>
    <row r="111" spans="1:15" ht="18" customHeight="1" x14ac:dyDescent="0.35">
      <c r="A111" s="19"/>
      <c r="B111" s="113" t="s">
        <v>123</v>
      </c>
      <c r="C111" s="113"/>
      <c r="D111" s="284"/>
      <c r="E111" s="284"/>
      <c r="F111" s="284"/>
      <c r="G111" s="284"/>
      <c r="H111" s="284"/>
      <c r="I111" s="284"/>
      <c r="J111" s="284"/>
      <c r="K111" s="22"/>
    </row>
    <row r="112" spans="1:15" ht="18" customHeight="1" x14ac:dyDescent="0.35">
      <c r="A112" s="19"/>
      <c r="B112" s="113" t="s">
        <v>54</v>
      </c>
      <c r="C112" s="113"/>
      <c r="D112" s="284"/>
      <c r="E112" s="284"/>
      <c r="F112" s="284"/>
      <c r="G112" s="284"/>
      <c r="H112" s="284"/>
      <c r="I112" s="284"/>
      <c r="J112" s="284"/>
      <c r="K112" s="22"/>
    </row>
    <row r="113" spans="1:15" ht="10" customHeight="1" x14ac:dyDescent="0.35">
      <c r="A113" s="24"/>
      <c r="B113" s="25"/>
      <c r="C113" s="25"/>
      <c r="D113" s="25"/>
      <c r="E113" s="25"/>
      <c r="F113" s="25"/>
      <c r="G113" s="25"/>
      <c r="H113" s="25"/>
      <c r="I113" s="25"/>
      <c r="J113" s="25"/>
      <c r="K113" s="26"/>
    </row>
    <row r="114" spans="1:15" ht="10" customHeight="1" x14ac:dyDescent="0.35"/>
    <row r="115" spans="1:15" ht="10" customHeight="1" x14ac:dyDescent="0.35">
      <c r="A115" s="16"/>
      <c r="B115" s="17"/>
      <c r="C115" s="17"/>
      <c r="D115" s="17"/>
      <c r="E115" s="17"/>
      <c r="F115" s="17"/>
      <c r="G115" s="17"/>
      <c r="H115" s="17"/>
      <c r="I115" s="17"/>
      <c r="J115" s="17"/>
      <c r="K115" s="18"/>
    </row>
    <row r="116" spans="1:15" ht="18" customHeight="1" x14ac:dyDescent="0.35">
      <c r="A116" s="19"/>
      <c r="B116" s="20" t="s">
        <v>132</v>
      </c>
      <c r="C116" s="20"/>
      <c r="D116" s="116"/>
      <c r="E116" s="116"/>
      <c r="F116" s="116"/>
      <c r="G116" s="116"/>
      <c r="H116" s="116"/>
      <c r="I116" s="116"/>
      <c r="J116" s="116"/>
      <c r="K116" s="22"/>
    </row>
    <row r="117" spans="1:15" ht="18" customHeight="1" x14ac:dyDescent="0.35">
      <c r="A117" s="19"/>
      <c r="B117" s="113" t="s">
        <v>120</v>
      </c>
      <c r="C117" s="113"/>
      <c r="D117" s="333"/>
      <c r="E117" s="333"/>
      <c r="F117" s="333"/>
      <c r="G117" s="333"/>
      <c r="H117" s="333"/>
      <c r="I117" s="333"/>
      <c r="J117" s="333"/>
      <c r="K117" s="22"/>
    </row>
    <row r="118" spans="1:15" ht="10" customHeight="1" x14ac:dyDescent="0.35">
      <c r="A118" s="19"/>
      <c r="B118" s="21"/>
      <c r="C118" s="21"/>
      <c r="D118" s="21"/>
      <c r="E118" s="21"/>
      <c r="F118" s="21"/>
      <c r="G118" s="21"/>
      <c r="H118" s="21"/>
      <c r="I118" s="21"/>
      <c r="J118" s="21"/>
      <c r="K118" s="22"/>
    </row>
    <row r="119" spans="1:15" ht="18" customHeight="1" x14ac:dyDescent="0.35">
      <c r="A119" s="19"/>
      <c r="B119" s="20" t="s">
        <v>121</v>
      </c>
      <c r="C119" s="20"/>
      <c r="D119" s="335" t="s">
        <v>116</v>
      </c>
      <c r="E119" s="335"/>
      <c r="F119" s="335"/>
      <c r="G119" s="21"/>
      <c r="H119" s="47"/>
      <c r="I119" s="21"/>
      <c r="J119" s="33" t="s">
        <v>37</v>
      </c>
      <c r="K119" s="22"/>
    </row>
    <row r="120" spans="1:15" ht="18" customHeight="1" x14ac:dyDescent="0.35">
      <c r="A120" s="19"/>
      <c r="B120" s="129"/>
      <c r="C120" s="119" t="s">
        <v>95</v>
      </c>
      <c r="D120" s="202"/>
      <c r="E120" s="125" t="s">
        <v>96</v>
      </c>
      <c r="F120" s="202"/>
      <c r="G120" s="158"/>
      <c r="H120" s="72"/>
      <c r="I120" s="127"/>
      <c r="J120" s="45">
        <f>ROUND(((F120-D120)/30.4),0)</f>
        <v>0</v>
      </c>
      <c r="K120" s="22"/>
      <c r="O120" s="50"/>
    </row>
    <row r="121" spans="1:15" ht="18" customHeight="1" x14ac:dyDescent="0.35">
      <c r="A121" s="19"/>
      <c r="B121" s="129"/>
      <c r="C121" s="119" t="s">
        <v>95</v>
      </c>
      <c r="D121" s="202"/>
      <c r="E121" s="125" t="s">
        <v>96</v>
      </c>
      <c r="F121" s="202"/>
      <c r="G121" s="158"/>
      <c r="H121" s="72"/>
      <c r="I121" s="127"/>
      <c r="J121" s="45">
        <f>ROUND(((F121-D121)/30.4),0)</f>
        <v>0</v>
      </c>
      <c r="K121" s="22"/>
      <c r="O121" s="50"/>
    </row>
    <row r="122" spans="1:15" ht="10" customHeight="1" x14ac:dyDescent="0.35">
      <c r="A122" s="19"/>
      <c r="B122" s="113"/>
      <c r="C122" s="113"/>
      <c r="D122" s="85"/>
      <c r="E122" s="116"/>
      <c r="F122" s="116"/>
      <c r="G122" s="116"/>
      <c r="H122" s="116"/>
      <c r="I122" s="116"/>
      <c r="J122" s="116"/>
      <c r="K122" s="22"/>
    </row>
    <row r="123" spans="1:15" ht="18" customHeight="1" x14ac:dyDescent="0.35">
      <c r="A123" s="19"/>
      <c r="B123" s="20" t="s">
        <v>125</v>
      </c>
      <c r="C123" s="20"/>
      <c r="D123" s="116"/>
      <c r="E123" s="116"/>
      <c r="F123" s="116"/>
      <c r="G123" s="116"/>
      <c r="H123" s="116"/>
      <c r="I123" s="116"/>
      <c r="J123" s="116"/>
      <c r="K123" s="22"/>
    </row>
    <row r="124" spans="1:15" ht="18" customHeight="1" x14ac:dyDescent="0.35">
      <c r="A124" s="19"/>
      <c r="B124" s="113" t="s">
        <v>43</v>
      </c>
      <c r="C124" s="113"/>
      <c r="D124" s="284"/>
      <c r="E124" s="284"/>
      <c r="F124" s="284"/>
      <c r="G124" s="284"/>
      <c r="H124" s="284"/>
      <c r="I124" s="284"/>
      <c r="J124" s="284"/>
      <c r="K124" s="22"/>
    </row>
    <row r="125" spans="1:15" ht="18" customHeight="1" x14ac:dyDescent="0.35">
      <c r="A125" s="19"/>
      <c r="B125" s="113" t="s">
        <v>122</v>
      </c>
      <c r="C125" s="113"/>
      <c r="D125" s="284"/>
      <c r="E125" s="284"/>
      <c r="F125" s="284"/>
      <c r="G125" s="284"/>
      <c r="H125" s="284"/>
      <c r="I125" s="284"/>
      <c r="J125" s="284"/>
      <c r="K125" s="22"/>
    </row>
    <row r="126" spans="1:15" ht="18" customHeight="1" x14ac:dyDescent="0.35">
      <c r="A126" s="19"/>
      <c r="B126" s="113" t="s">
        <v>123</v>
      </c>
      <c r="C126" s="113"/>
      <c r="D126" s="284"/>
      <c r="E126" s="284"/>
      <c r="F126" s="284"/>
      <c r="G126" s="284"/>
      <c r="H126" s="284"/>
      <c r="I126" s="284"/>
      <c r="J126" s="284"/>
      <c r="K126" s="22"/>
    </row>
    <row r="127" spans="1:15" ht="18" customHeight="1" x14ac:dyDescent="0.35">
      <c r="A127" s="19"/>
      <c r="B127" s="113" t="s">
        <v>54</v>
      </c>
      <c r="C127" s="113"/>
      <c r="D127" s="284"/>
      <c r="E127" s="284"/>
      <c r="F127" s="284"/>
      <c r="G127" s="284"/>
      <c r="H127" s="284"/>
      <c r="I127" s="284"/>
      <c r="J127" s="284"/>
      <c r="K127" s="22"/>
    </row>
    <row r="128" spans="1:15" ht="10" customHeight="1" x14ac:dyDescent="0.35">
      <c r="A128" s="24"/>
      <c r="B128" s="25"/>
      <c r="C128" s="25"/>
      <c r="D128" s="25"/>
      <c r="E128" s="25"/>
      <c r="F128" s="25"/>
      <c r="G128" s="25"/>
      <c r="H128" s="25"/>
      <c r="I128" s="25"/>
      <c r="J128" s="25"/>
      <c r="K128" s="26"/>
    </row>
    <row r="129" spans="1:15" ht="10" customHeight="1" x14ac:dyDescent="0.35"/>
    <row r="130" spans="1:15" ht="10" customHeight="1" x14ac:dyDescent="0.35">
      <c r="A130" s="16"/>
      <c r="B130" s="17"/>
      <c r="C130" s="17"/>
      <c r="D130" s="17"/>
      <c r="E130" s="17"/>
      <c r="F130" s="17"/>
      <c r="G130" s="17"/>
      <c r="H130" s="17"/>
      <c r="I130" s="17"/>
      <c r="J130" s="17"/>
      <c r="K130" s="18"/>
    </row>
    <row r="131" spans="1:15" ht="18" customHeight="1" x14ac:dyDescent="0.35">
      <c r="A131" s="19"/>
      <c r="B131" s="20" t="s">
        <v>133</v>
      </c>
      <c r="C131" s="20"/>
      <c r="D131" s="116"/>
      <c r="E131" s="116"/>
      <c r="F131" s="116"/>
      <c r="G131" s="116"/>
      <c r="H131" s="116"/>
      <c r="I131" s="116"/>
      <c r="J131" s="116"/>
      <c r="K131" s="22"/>
    </row>
    <row r="132" spans="1:15" ht="18" customHeight="1" x14ac:dyDescent="0.35">
      <c r="A132" s="19"/>
      <c r="B132" s="113" t="s">
        <v>120</v>
      </c>
      <c r="C132" s="113"/>
      <c r="D132" s="333"/>
      <c r="E132" s="333"/>
      <c r="F132" s="333"/>
      <c r="G132" s="333"/>
      <c r="H132" s="333"/>
      <c r="I132" s="333"/>
      <c r="J132" s="333"/>
      <c r="K132" s="22"/>
    </row>
    <row r="133" spans="1:15" ht="10" customHeight="1" x14ac:dyDescent="0.35">
      <c r="A133" s="19"/>
      <c r="B133" s="21"/>
      <c r="C133" s="21"/>
      <c r="D133" s="21"/>
      <c r="E133" s="21"/>
      <c r="F133" s="21"/>
      <c r="G133" s="21"/>
      <c r="H133" s="21"/>
      <c r="I133" s="21"/>
      <c r="J133" s="21"/>
      <c r="K133" s="22"/>
    </row>
    <row r="134" spans="1:15" ht="18" customHeight="1" x14ac:dyDescent="0.35">
      <c r="A134" s="19"/>
      <c r="B134" s="20" t="s">
        <v>121</v>
      </c>
      <c r="C134" s="20"/>
      <c r="D134" s="335" t="s">
        <v>116</v>
      </c>
      <c r="E134" s="335"/>
      <c r="F134" s="335"/>
      <c r="G134" s="21"/>
      <c r="H134" s="47"/>
      <c r="I134" s="21"/>
      <c r="J134" s="33" t="s">
        <v>37</v>
      </c>
      <c r="K134" s="22"/>
    </row>
    <row r="135" spans="1:15" ht="18" customHeight="1" x14ac:dyDescent="0.35">
      <c r="A135" s="19"/>
      <c r="B135" s="129"/>
      <c r="C135" s="119" t="s">
        <v>95</v>
      </c>
      <c r="D135" s="202"/>
      <c r="E135" s="125" t="s">
        <v>96</v>
      </c>
      <c r="F135" s="202"/>
      <c r="G135" s="158"/>
      <c r="H135" s="72"/>
      <c r="I135" s="127"/>
      <c r="J135" s="45">
        <f>ROUND(((F135-D135)/30.4),0)</f>
        <v>0</v>
      </c>
      <c r="K135" s="22"/>
      <c r="O135" s="50"/>
    </row>
    <row r="136" spans="1:15" ht="18" customHeight="1" x14ac:dyDescent="0.35">
      <c r="A136" s="19"/>
      <c r="B136" s="129"/>
      <c r="C136" s="119" t="s">
        <v>95</v>
      </c>
      <c r="D136" s="202"/>
      <c r="E136" s="125" t="s">
        <v>96</v>
      </c>
      <c r="F136" s="202"/>
      <c r="G136" s="158"/>
      <c r="H136" s="72"/>
      <c r="I136" s="127"/>
      <c r="J136" s="45">
        <f>ROUND(((F136-D136)/30.4),0)</f>
        <v>0</v>
      </c>
      <c r="K136" s="22"/>
      <c r="O136" s="50"/>
    </row>
    <row r="137" spans="1:15" ht="10" customHeight="1" x14ac:dyDescent="0.35">
      <c r="A137" s="19"/>
      <c r="B137" s="113"/>
      <c r="C137" s="113"/>
      <c r="D137" s="85"/>
      <c r="E137" s="116"/>
      <c r="F137" s="116"/>
      <c r="G137" s="116"/>
      <c r="H137" s="116"/>
      <c r="I137" s="116"/>
      <c r="J137" s="116"/>
      <c r="K137" s="22"/>
    </row>
    <row r="138" spans="1:15" ht="18" customHeight="1" x14ac:dyDescent="0.35">
      <c r="A138" s="19"/>
      <c r="B138" s="20" t="s">
        <v>125</v>
      </c>
      <c r="C138" s="20"/>
      <c r="D138" s="116"/>
      <c r="E138" s="116"/>
      <c r="F138" s="116"/>
      <c r="G138" s="116"/>
      <c r="H138" s="116"/>
      <c r="I138" s="116"/>
      <c r="J138" s="116"/>
      <c r="K138" s="22"/>
    </row>
    <row r="139" spans="1:15" ht="18" customHeight="1" x14ac:dyDescent="0.35">
      <c r="A139" s="19"/>
      <c r="B139" s="113" t="s">
        <v>43</v>
      </c>
      <c r="C139" s="113"/>
      <c r="D139" s="284"/>
      <c r="E139" s="284"/>
      <c r="F139" s="284"/>
      <c r="G139" s="284"/>
      <c r="H139" s="284"/>
      <c r="I139" s="284"/>
      <c r="J139" s="284"/>
      <c r="K139" s="22"/>
    </row>
    <row r="140" spans="1:15" ht="18" customHeight="1" x14ac:dyDescent="0.35">
      <c r="A140" s="19"/>
      <c r="B140" s="113" t="s">
        <v>122</v>
      </c>
      <c r="C140" s="113"/>
      <c r="D140" s="284"/>
      <c r="E140" s="284"/>
      <c r="F140" s="284"/>
      <c r="G140" s="284"/>
      <c r="H140" s="284"/>
      <c r="I140" s="284"/>
      <c r="J140" s="284"/>
      <c r="K140" s="22"/>
    </row>
    <row r="141" spans="1:15" ht="18" customHeight="1" x14ac:dyDescent="0.35">
      <c r="A141" s="19"/>
      <c r="B141" s="113" t="s">
        <v>123</v>
      </c>
      <c r="C141" s="113"/>
      <c r="D141" s="284"/>
      <c r="E141" s="284"/>
      <c r="F141" s="284"/>
      <c r="G141" s="284"/>
      <c r="H141" s="284"/>
      <c r="I141" s="284"/>
      <c r="J141" s="284"/>
      <c r="K141" s="22"/>
    </row>
    <row r="142" spans="1:15" ht="18" customHeight="1" x14ac:dyDescent="0.35">
      <c r="A142" s="19"/>
      <c r="B142" s="113" t="s">
        <v>54</v>
      </c>
      <c r="C142" s="113"/>
      <c r="D142" s="284"/>
      <c r="E142" s="284"/>
      <c r="F142" s="284"/>
      <c r="G142" s="284"/>
      <c r="H142" s="284"/>
      <c r="I142" s="284"/>
      <c r="J142" s="284"/>
      <c r="K142" s="22"/>
    </row>
    <row r="143" spans="1:15" ht="10" customHeight="1" x14ac:dyDescent="0.35">
      <c r="A143" s="24"/>
      <c r="B143" s="25"/>
      <c r="C143" s="25"/>
      <c r="D143" s="25"/>
      <c r="E143" s="25"/>
      <c r="F143" s="25"/>
      <c r="G143" s="25"/>
      <c r="H143" s="25"/>
      <c r="I143" s="25"/>
      <c r="J143" s="25"/>
      <c r="K143" s="26"/>
    </row>
    <row r="144" spans="1:15" ht="10" customHeight="1" x14ac:dyDescent="0.35"/>
    <row r="145" spans="1:15" ht="10" customHeight="1" x14ac:dyDescent="0.35">
      <c r="A145" s="16"/>
      <c r="B145" s="17"/>
      <c r="C145" s="17"/>
      <c r="D145" s="17"/>
      <c r="E145" s="17"/>
      <c r="F145" s="17"/>
      <c r="G145" s="17"/>
      <c r="H145" s="17"/>
      <c r="I145" s="17"/>
      <c r="J145" s="17"/>
      <c r="K145" s="18"/>
    </row>
    <row r="146" spans="1:15" ht="18" customHeight="1" x14ac:dyDescent="0.35">
      <c r="A146" s="19"/>
      <c r="B146" s="20" t="s">
        <v>134</v>
      </c>
      <c r="C146" s="20"/>
      <c r="D146" s="116"/>
      <c r="E146" s="116"/>
      <c r="F146" s="116"/>
      <c r="G146" s="116"/>
      <c r="H146" s="116"/>
      <c r="I146" s="116"/>
      <c r="J146" s="116"/>
      <c r="K146" s="22"/>
    </row>
    <row r="147" spans="1:15" ht="18" customHeight="1" x14ac:dyDescent="0.35">
      <c r="A147" s="19"/>
      <c r="B147" s="113" t="s">
        <v>120</v>
      </c>
      <c r="C147" s="113"/>
      <c r="D147" s="333"/>
      <c r="E147" s="333"/>
      <c r="F147" s="333"/>
      <c r="G147" s="333"/>
      <c r="H147" s="333"/>
      <c r="I147" s="333"/>
      <c r="J147" s="333"/>
      <c r="K147" s="22"/>
    </row>
    <row r="148" spans="1:15" ht="10" customHeight="1" x14ac:dyDescent="0.35">
      <c r="A148" s="19"/>
      <c r="B148" s="21"/>
      <c r="C148" s="21"/>
      <c r="D148" s="21"/>
      <c r="E148" s="21"/>
      <c r="F148" s="21"/>
      <c r="G148" s="21"/>
      <c r="H148" s="21"/>
      <c r="I148" s="21"/>
      <c r="J148" s="21"/>
      <c r="K148" s="22"/>
    </row>
    <row r="149" spans="1:15" ht="18" customHeight="1" x14ac:dyDescent="0.35">
      <c r="A149" s="19"/>
      <c r="B149" s="20" t="s">
        <v>121</v>
      </c>
      <c r="C149" s="20"/>
      <c r="D149" s="335" t="s">
        <v>116</v>
      </c>
      <c r="E149" s="335"/>
      <c r="F149" s="335"/>
      <c r="G149" s="21"/>
      <c r="H149" s="47"/>
      <c r="I149" s="21"/>
      <c r="J149" s="33" t="s">
        <v>37</v>
      </c>
      <c r="K149" s="22"/>
    </row>
    <row r="150" spans="1:15" ht="18" customHeight="1" x14ac:dyDescent="0.35">
      <c r="A150" s="19"/>
      <c r="B150" s="129"/>
      <c r="C150" s="119" t="s">
        <v>95</v>
      </c>
      <c r="D150" s="202"/>
      <c r="E150" s="125" t="s">
        <v>96</v>
      </c>
      <c r="F150" s="202"/>
      <c r="G150" s="158"/>
      <c r="H150" s="72"/>
      <c r="I150" s="127"/>
      <c r="J150" s="45">
        <f>ROUND(((F150-D150)/30.4),0)</f>
        <v>0</v>
      </c>
      <c r="K150" s="22"/>
      <c r="O150" s="50"/>
    </row>
    <row r="151" spans="1:15" ht="18" customHeight="1" x14ac:dyDescent="0.35">
      <c r="A151" s="19"/>
      <c r="B151" s="129"/>
      <c r="C151" s="119" t="s">
        <v>95</v>
      </c>
      <c r="D151" s="202"/>
      <c r="E151" s="125" t="s">
        <v>96</v>
      </c>
      <c r="F151" s="202"/>
      <c r="G151" s="158"/>
      <c r="H151" s="72"/>
      <c r="I151" s="127"/>
      <c r="J151" s="45">
        <f>ROUND(((F151-D151)/30.4),0)</f>
        <v>0</v>
      </c>
      <c r="K151" s="22"/>
      <c r="O151" s="50"/>
    </row>
    <row r="152" spans="1:15" ht="10" customHeight="1" x14ac:dyDescent="0.35">
      <c r="A152" s="19"/>
      <c r="B152" s="113"/>
      <c r="C152" s="113"/>
      <c r="D152" s="85"/>
      <c r="E152" s="116"/>
      <c r="F152" s="116"/>
      <c r="G152" s="116"/>
      <c r="H152" s="116"/>
      <c r="I152" s="116"/>
      <c r="J152" s="116"/>
      <c r="K152" s="22"/>
    </row>
    <row r="153" spans="1:15" ht="18" customHeight="1" x14ac:dyDescent="0.35">
      <c r="A153" s="19"/>
      <c r="B153" s="20" t="s">
        <v>125</v>
      </c>
      <c r="C153" s="20"/>
      <c r="D153" s="116"/>
      <c r="E153" s="116"/>
      <c r="F153" s="116"/>
      <c r="G153" s="116"/>
      <c r="H153" s="116"/>
      <c r="I153" s="116"/>
      <c r="J153" s="116"/>
      <c r="K153" s="22"/>
    </row>
    <row r="154" spans="1:15" ht="18" customHeight="1" x14ac:dyDescent="0.35">
      <c r="A154" s="19"/>
      <c r="B154" s="113" t="s">
        <v>43</v>
      </c>
      <c r="C154" s="113"/>
      <c r="D154" s="284"/>
      <c r="E154" s="284"/>
      <c r="F154" s="284"/>
      <c r="G154" s="284"/>
      <c r="H154" s="284"/>
      <c r="I154" s="284"/>
      <c r="J154" s="284"/>
      <c r="K154" s="22"/>
    </row>
    <row r="155" spans="1:15" ht="18" customHeight="1" x14ac:dyDescent="0.35">
      <c r="A155" s="19"/>
      <c r="B155" s="113" t="s">
        <v>122</v>
      </c>
      <c r="C155" s="113"/>
      <c r="D155" s="284"/>
      <c r="E155" s="284"/>
      <c r="F155" s="284"/>
      <c r="G155" s="284"/>
      <c r="H155" s="284"/>
      <c r="I155" s="284"/>
      <c r="J155" s="284"/>
      <c r="K155" s="22"/>
    </row>
    <row r="156" spans="1:15" ht="18" customHeight="1" x14ac:dyDescent="0.35">
      <c r="A156" s="19"/>
      <c r="B156" s="113" t="s">
        <v>123</v>
      </c>
      <c r="C156" s="113"/>
      <c r="D156" s="284"/>
      <c r="E156" s="284"/>
      <c r="F156" s="284"/>
      <c r="G156" s="284"/>
      <c r="H156" s="284"/>
      <c r="I156" s="284"/>
      <c r="J156" s="284"/>
      <c r="K156" s="22"/>
    </row>
    <row r="157" spans="1:15" ht="18" customHeight="1" x14ac:dyDescent="0.35">
      <c r="A157" s="19"/>
      <c r="B157" s="113" t="s">
        <v>54</v>
      </c>
      <c r="C157" s="113"/>
      <c r="D157" s="284"/>
      <c r="E157" s="284"/>
      <c r="F157" s="284"/>
      <c r="G157" s="284"/>
      <c r="H157" s="284"/>
      <c r="I157" s="284"/>
      <c r="J157" s="284"/>
      <c r="K157" s="22"/>
    </row>
    <row r="158" spans="1:15" ht="10" customHeight="1" x14ac:dyDescent="0.35">
      <c r="A158" s="24"/>
      <c r="B158" s="25"/>
      <c r="C158" s="25"/>
      <c r="D158" s="25"/>
      <c r="E158" s="25"/>
      <c r="F158" s="25"/>
      <c r="G158" s="25"/>
      <c r="H158" s="25"/>
      <c r="I158" s="25"/>
      <c r="J158" s="25"/>
      <c r="K158" s="26"/>
    </row>
    <row r="159" spans="1:15" ht="10" customHeight="1" x14ac:dyDescent="0.35"/>
    <row r="160" spans="1:15" ht="10" customHeight="1" x14ac:dyDescent="0.35"/>
    <row r="161" ht="10" customHeight="1" x14ac:dyDescent="0.35"/>
    <row r="162" ht="10" customHeight="1" x14ac:dyDescent="0.35"/>
    <row r="163" ht="10" customHeight="1" x14ac:dyDescent="0.35"/>
    <row r="164" ht="10" customHeight="1" x14ac:dyDescent="0.35"/>
    <row r="165" ht="10" customHeight="1" x14ac:dyDescent="0.35"/>
    <row r="166" ht="10" customHeight="1" x14ac:dyDescent="0.35"/>
    <row r="167" ht="10" customHeight="1" x14ac:dyDescent="0.35"/>
    <row r="168" ht="10" customHeight="1" x14ac:dyDescent="0.35"/>
    <row r="169" ht="10" customHeight="1" x14ac:dyDescent="0.35"/>
    <row r="170" ht="10" customHeight="1" x14ac:dyDescent="0.35"/>
    <row r="171" ht="10" customHeight="1" x14ac:dyDescent="0.35"/>
    <row r="172" ht="10" customHeight="1" x14ac:dyDescent="0.35"/>
    <row r="173" ht="10" customHeight="1" x14ac:dyDescent="0.35"/>
    <row r="174" ht="10" customHeight="1" x14ac:dyDescent="0.35"/>
    <row r="175" ht="10" customHeight="1" x14ac:dyDescent="0.35"/>
    <row r="176" ht="10" customHeight="1" x14ac:dyDescent="0.35"/>
    <row r="177" ht="10" customHeight="1" x14ac:dyDescent="0.35"/>
    <row r="178" ht="10" customHeight="1" x14ac:dyDescent="0.35"/>
    <row r="179" ht="10" customHeight="1" x14ac:dyDescent="0.35"/>
    <row r="180" ht="10" customHeight="1" x14ac:dyDescent="0.35"/>
    <row r="181" ht="10" customHeight="1" x14ac:dyDescent="0.35"/>
    <row r="182" ht="10" customHeight="1" x14ac:dyDescent="0.35"/>
    <row r="183" ht="10" customHeight="1" x14ac:dyDescent="0.35"/>
    <row r="184" ht="10" customHeight="1" x14ac:dyDescent="0.35"/>
    <row r="185" ht="10" customHeight="1" x14ac:dyDescent="0.35"/>
    <row r="186" ht="10" customHeight="1" x14ac:dyDescent="0.35"/>
    <row r="187" ht="10" customHeight="1" x14ac:dyDescent="0.35"/>
    <row r="188" ht="10" customHeight="1" x14ac:dyDescent="0.35"/>
    <row r="189" ht="10" customHeight="1" x14ac:dyDescent="0.35"/>
    <row r="190" ht="10" customHeight="1" x14ac:dyDescent="0.35"/>
    <row r="191" ht="10" customHeight="1" x14ac:dyDescent="0.35"/>
    <row r="192" ht="10" customHeight="1" x14ac:dyDescent="0.35"/>
    <row r="193" ht="10" customHeight="1" x14ac:dyDescent="0.35"/>
    <row r="194" ht="10" customHeight="1" x14ac:dyDescent="0.35"/>
    <row r="195" ht="10" customHeight="1" x14ac:dyDescent="0.35"/>
    <row r="196" ht="10" customHeight="1" x14ac:dyDescent="0.35"/>
    <row r="197" ht="10" customHeight="1" x14ac:dyDescent="0.35"/>
    <row r="198" ht="10" customHeight="1" x14ac:dyDescent="0.35"/>
    <row r="199" ht="10" customHeight="1" x14ac:dyDescent="0.35"/>
    <row r="200" ht="10" customHeight="1" x14ac:dyDescent="0.35"/>
    <row r="201" ht="10" customHeight="1" x14ac:dyDescent="0.35"/>
    <row r="202" ht="10" customHeight="1" x14ac:dyDescent="0.35"/>
    <row r="203" ht="10" customHeight="1" x14ac:dyDescent="0.35"/>
    <row r="204" ht="10" customHeight="1" x14ac:dyDescent="0.35"/>
    <row r="205" ht="10" customHeight="1" x14ac:dyDescent="0.35"/>
    <row r="206" ht="10" customHeight="1" x14ac:dyDescent="0.35"/>
    <row r="207" ht="10" customHeight="1" x14ac:dyDescent="0.35"/>
    <row r="208" ht="10" customHeight="1" x14ac:dyDescent="0.35"/>
    <row r="209" ht="10" customHeight="1" x14ac:dyDescent="0.35"/>
    <row r="210" ht="10" customHeight="1" x14ac:dyDescent="0.35"/>
    <row r="211" ht="10" customHeight="1" x14ac:dyDescent="0.35"/>
    <row r="212" ht="10" customHeight="1" x14ac:dyDescent="0.35"/>
    <row r="213" ht="10" customHeight="1" x14ac:dyDescent="0.35"/>
    <row r="214" ht="10" customHeight="1" x14ac:dyDescent="0.35"/>
    <row r="215" ht="10" customHeight="1" x14ac:dyDescent="0.35"/>
    <row r="216" ht="10" customHeight="1" x14ac:dyDescent="0.35"/>
    <row r="217" ht="10" customHeight="1" x14ac:dyDescent="0.35"/>
    <row r="218" ht="10" customHeight="1" x14ac:dyDescent="0.35"/>
    <row r="219" ht="10" customHeight="1" x14ac:dyDescent="0.35"/>
    <row r="220" ht="10" customHeight="1" x14ac:dyDescent="0.35"/>
    <row r="221" ht="10" customHeight="1" x14ac:dyDescent="0.35"/>
    <row r="222" ht="10" customHeight="1" x14ac:dyDescent="0.35"/>
    <row r="223" ht="10" customHeight="1" x14ac:dyDescent="0.35"/>
    <row r="224" ht="10" customHeight="1" x14ac:dyDescent="0.35"/>
    <row r="225" ht="10" customHeight="1" x14ac:dyDescent="0.35"/>
    <row r="226" ht="10" customHeight="1" x14ac:dyDescent="0.35"/>
    <row r="227" ht="10" customHeight="1" x14ac:dyDescent="0.35"/>
    <row r="228" ht="10" customHeight="1" x14ac:dyDescent="0.35"/>
    <row r="229" ht="10" customHeight="1" x14ac:dyDescent="0.35"/>
    <row r="230" ht="10" customHeight="1" x14ac:dyDescent="0.35"/>
    <row r="231" ht="10" customHeight="1" x14ac:dyDescent="0.35"/>
    <row r="232" ht="10" customHeight="1" x14ac:dyDescent="0.35"/>
    <row r="233" ht="10" customHeight="1" x14ac:dyDescent="0.35"/>
    <row r="234" ht="10" customHeight="1" x14ac:dyDescent="0.35"/>
    <row r="235" ht="10" customHeight="1" x14ac:dyDescent="0.35"/>
    <row r="236" ht="10" customHeight="1" x14ac:dyDescent="0.35"/>
    <row r="237" ht="10" customHeight="1" x14ac:dyDescent="0.35"/>
    <row r="238" ht="10" customHeight="1" x14ac:dyDescent="0.35"/>
    <row r="239" ht="10" customHeight="1" x14ac:dyDescent="0.35"/>
    <row r="240" ht="10" customHeight="1" x14ac:dyDescent="0.35"/>
    <row r="241" ht="10" customHeight="1" x14ac:dyDescent="0.35"/>
    <row r="242" ht="10" customHeight="1" x14ac:dyDescent="0.35"/>
    <row r="243" ht="10" customHeight="1" x14ac:dyDescent="0.35"/>
    <row r="244" ht="10" customHeight="1" x14ac:dyDescent="0.35"/>
    <row r="245" ht="10" customHeight="1" x14ac:dyDescent="0.35"/>
    <row r="246" ht="10" customHeight="1" x14ac:dyDescent="0.35"/>
    <row r="247" ht="10" customHeight="1" x14ac:dyDescent="0.35"/>
    <row r="248" ht="10" customHeight="1" x14ac:dyDescent="0.35"/>
    <row r="249" ht="10" customHeight="1" x14ac:dyDescent="0.35"/>
    <row r="250" ht="10" customHeight="1" x14ac:dyDescent="0.35"/>
    <row r="251" ht="10" customHeight="1" x14ac:dyDescent="0.35"/>
    <row r="252" ht="10" customHeight="1" x14ac:dyDescent="0.35"/>
    <row r="253" ht="10" customHeight="1" x14ac:dyDescent="0.35"/>
    <row r="254" ht="10" customHeight="1" x14ac:dyDescent="0.35"/>
    <row r="255" ht="10" customHeight="1" x14ac:dyDescent="0.35"/>
    <row r="256" ht="10" customHeight="1" x14ac:dyDescent="0.35"/>
    <row r="257" ht="10" customHeight="1" x14ac:dyDescent="0.35"/>
    <row r="258" ht="10" customHeight="1" x14ac:dyDescent="0.35"/>
    <row r="259" ht="10" customHeight="1" x14ac:dyDescent="0.35"/>
    <row r="260" ht="10" customHeight="1" x14ac:dyDescent="0.35"/>
    <row r="261" ht="10" customHeight="1" x14ac:dyDescent="0.35"/>
    <row r="262" ht="10" customHeight="1" x14ac:dyDescent="0.35"/>
    <row r="263" ht="10" customHeight="1" x14ac:dyDescent="0.35"/>
    <row r="264" ht="10" customHeight="1" x14ac:dyDescent="0.35"/>
    <row r="265" ht="10" customHeight="1" x14ac:dyDescent="0.35"/>
    <row r="266" ht="10" customHeight="1" x14ac:dyDescent="0.35"/>
    <row r="267" ht="10" customHeight="1" x14ac:dyDescent="0.35"/>
    <row r="268" ht="10" customHeight="1" x14ac:dyDescent="0.35"/>
    <row r="269" ht="10" customHeight="1" x14ac:dyDescent="0.35"/>
    <row r="270" ht="10" customHeight="1" x14ac:dyDescent="0.35"/>
    <row r="271" ht="10" customHeight="1" x14ac:dyDescent="0.35"/>
    <row r="272" ht="10" customHeight="1" x14ac:dyDescent="0.35"/>
    <row r="273" ht="10" customHeight="1" x14ac:dyDescent="0.35"/>
    <row r="274" ht="10" customHeight="1" x14ac:dyDescent="0.35"/>
    <row r="275" ht="10" customHeight="1" x14ac:dyDescent="0.35"/>
    <row r="276" ht="10" customHeight="1" x14ac:dyDescent="0.35"/>
    <row r="277" ht="10" customHeight="1" x14ac:dyDescent="0.35"/>
    <row r="278" ht="10" customHeight="1" x14ac:dyDescent="0.35"/>
    <row r="279" ht="10" customHeight="1" x14ac:dyDescent="0.35"/>
    <row r="280" ht="10" customHeight="1" x14ac:dyDescent="0.35"/>
    <row r="281" ht="10" customHeight="1" x14ac:dyDescent="0.35"/>
    <row r="282" ht="10" customHeight="1" x14ac:dyDescent="0.35"/>
    <row r="283" ht="10" customHeight="1" x14ac:dyDescent="0.35"/>
    <row r="284" ht="10" customHeight="1" x14ac:dyDescent="0.35"/>
    <row r="285" ht="10" customHeight="1" x14ac:dyDescent="0.35"/>
    <row r="286" ht="10" customHeight="1" x14ac:dyDescent="0.35"/>
    <row r="287" ht="10" customHeight="1" x14ac:dyDescent="0.35"/>
    <row r="288" ht="10" customHeight="1" x14ac:dyDescent="0.35"/>
    <row r="289" ht="10" customHeight="1" x14ac:dyDescent="0.35"/>
    <row r="290" ht="10" customHeight="1" x14ac:dyDescent="0.35"/>
    <row r="291" ht="10" customHeight="1" x14ac:dyDescent="0.35"/>
    <row r="292" ht="10" customHeight="1" x14ac:dyDescent="0.35"/>
    <row r="293" ht="10" customHeight="1" x14ac:dyDescent="0.35"/>
    <row r="294" ht="10" customHeight="1" x14ac:dyDescent="0.35"/>
    <row r="295" ht="10" customHeight="1" x14ac:dyDescent="0.35"/>
    <row r="296" ht="10" customHeight="1" x14ac:dyDescent="0.35"/>
    <row r="297" ht="10" customHeight="1" x14ac:dyDescent="0.35"/>
    <row r="298" ht="10" customHeight="1" x14ac:dyDescent="0.35"/>
    <row r="299" ht="10" customHeight="1" x14ac:dyDescent="0.35"/>
    <row r="300" ht="10" customHeight="1" x14ac:dyDescent="0.35"/>
    <row r="301" ht="10" customHeight="1" x14ac:dyDescent="0.35"/>
    <row r="302" ht="10" customHeight="1" x14ac:dyDescent="0.35"/>
    <row r="303" ht="10" customHeight="1" x14ac:dyDescent="0.35"/>
    <row r="304" ht="10" customHeight="1" x14ac:dyDescent="0.35"/>
    <row r="305" ht="10" customHeight="1" x14ac:dyDescent="0.35"/>
    <row r="306" ht="10" customHeight="1" x14ac:dyDescent="0.35"/>
    <row r="307" ht="10" customHeight="1" x14ac:dyDescent="0.35"/>
    <row r="308" ht="10" customHeight="1" x14ac:dyDescent="0.35"/>
    <row r="309" ht="10" customHeight="1" x14ac:dyDescent="0.35"/>
    <row r="310" ht="10" customHeight="1" x14ac:dyDescent="0.35"/>
    <row r="311" ht="10" customHeight="1" x14ac:dyDescent="0.35"/>
    <row r="312" ht="10" customHeight="1" x14ac:dyDescent="0.35"/>
    <row r="313" ht="10" customHeight="1" x14ac:dyDescent="0.35"/>
    <row r="314" ht="10" customHeight="1" x14ac:dyDescent="0.35"/>
    <row r="315" ht="10" customHeight="1" x14ac:dyDescent="0.35"/>
    <row r="316" ht="10" customHeight="1" x14ac:dyDescent="0.35"/>
    <row r="317" ht="10" customHeight="1" x14ac:dyDescent="0.35"/>
    <row r="318" ht="10" customHeight="1" x14ac:dyDescent="0.35"/>
    <row r="319" ht="10" customHeight="1" x14ac:dyDescent="0.35"/>
    <row r="320" ht="10" customHeight="1" x14ac:dyDescent="0.35"/>
    <row r="321" ht="10" customHeight="1" x14ac:dyDescent="0.35"/>
    <row r="322" ht="10" customHeight="1" x14ac:dyDescent="0.35"/>
    <row r="323" ht="10" customHeight="1" x14ac:dyDescent="0.35"/>
    <row r="324" ht="10" customHeight="1" x14ac:dyDescent="0.35"/>
    <row r="325" ht="10" customHeight="1" x14ac:dyDescent="0.35"/>
    <row r="326" ht="10" customHeight="1" x14ac:dyDescent="0.35"/>
    <row r="327" ht="10" customHeight="1" x14ac:dyDescent="0.35"/>
    <row r="328" ht="10" customHeight="1" x14ac:dyDescent="0.35"/>
    <row r="329" ht="10" customHeight="1" x14ac:dyDescent="0.35"/>
    <row r="330" ht="10" customHeight="1" x14ac:dyDescent="0.35"/>
    <row r="331" ht="10" customHeight="1" x14ac:dyDescent="0.35"/>
    <row r="332" ht="10" customHeight="1" x14ac:dyDescent="0.35"/>
    <row r="333" ht="10" customHeight="1" x14ac:dyDescent="0.35"/>
    <row r="334" ht="10" customHeight="1" x14ac:dyDescent="0.35"/>
    <row r="335" ht="10" customHeight="1" x14ac:dyDescent="0.35"/>
    <row r="336" ht="10" customHeight="1" x14ac:dyDescent="0.35"/>
    <row r="337" ht="10" customHeight="1" x14ac:dyDescent="0.35"/>
    <row r="338" ht="10" customHeight="1" x14ac:dyDescent="0.35"/>
    <row r="339" ht="10" customHeight="1" x14ac:dyDescent="0.35"/>
    <row r="340" ht="10" customHeight="1" x14ac:dyDescent="0.35"/>
    <row r="341" ht="10" customHeight="1" x14ac:dyDescent="0.35"/>
    <row r="342" ht="10" customHeight="1" x14ac:dyDescent="0.35"/>
    <row r="343" ht="10" customHeight="1" x14ac:dyDescent="0.35"/>
    <row r="344" ht="10" customHeight="1" x14ac:dyDescent="0.35"/>
    <row r="345" ht="10" customHeight="1" x14ac:dyDescent="0.35"/>
    <row r="346" ht="10" customHeight="1" x14ac:dyDescent="0.35"/>
    <row r="347" ht="10" customHeight="1" x14ac:dyDescent="0.35"/>
    <row r="348" ht="10" customHeight="1" x14ac:dyDescent="0.35"/>
    <row r="349" ht="10" customHeight="1" x14ac:dyDescent="0.35"/>
    <row r="350" ht="10" customHeight="1" x14ac:dyDescent="0.35"/>
    <row r="351" ht="10" customHeight="1" x14ac:dyDescent="0.35"/>
    <row r="352" ht="10" customHeight="1" x14ac:dyDescent="0.35"/>
    <row r="353" ht="10" customHeight="1" x14ac:dyDescent="0.35"/>
    <row r="354" ht="10" customHeight="1" x14ac:dyDescent="0.35"/>
    <row r="355" ht="10" customHeight="1" x14ac:dyDescent="0.35"/>
    <row r="356" ht="10" customHeight="1" x14ac:dyDescent="0.35"/>
    <row r="357" ht="10" customHeight="1" x14ac:dyDescent="0.35"/>
    <row r="358" ht="10" customHeight="1" x14ac:dyDescent="0.35"/>
    <row r="359" ht="10" customHeight="1" x14ac:dyDescent="0.35"/>
    <row r="360" ht="10" customHeight="1" x14ac:dyDescent="0.35"/>
    <row r="361" ht="10" customHeight="1" x14ac:dyDescent="0.35"/>
    <row r="362" ht="10" customHeight="1" x14ac:dyDescent="0.35"/>
    <row r="363" ht="10" customHeight="1" x14ac:dyDescent="0.35"/>
    <row r="364" ht="10" customHeight="1" x14ac:dyDescent="0.35"/>
    <row r="365" ht="10" customHeight="1" x14ac:dyDescent="0.35"/>
    <row r="366" ht="10" customHeight="1" x14ac:dyDescent="0.35"/>
    <row r="367" ht="10" customHeight="1" x14ac:dyDescent="0.35"/>
    <row r="368" ht="10" customHeight="1" x14ac:dyDescent="0.35"/>
    <row r="369" ht="10" customHeight="1" x14ac:dyDescent="0.35"/>
    <row r="370" ht="10" customHeight="1" x14ac:dyDescent="0.35"/>
    <row r="371" ht="10" customHeight="1" x14ac:dyDescent="0.35"/>
    <row r="372" ht="10" customHeight="1" x14ac:dyDescent="0.35"/>
    <row r="373" ht="10" customHeight="1" x14ac:dyDescent="0.35"/>
    <row r="374" ht="10" customHeight="1" x14ac:dyDescent="0.35"/>
    <row r="375" ht="10" customHeight="1" x14ac:dyDescent="0.35"/>
    <row r="376" ht="10" customHeight="1" x14ac:dyDescent="0.35"/>
    <row r="377" ht="10" customHeight="1" x14ac:dyDescent="0.35"/>
    <row r="378" ht="10" customHeight="1" x14ac:dyDescent="0.35"/>
    <row r="379" ht="10" customHeight="1" x14ac:dyDescent="0.35"/>
    <row r="380" ht="10" customHeight="1" x14ac:dyDescent="0.35"/>
    <row r="381" ht="10" customHeight="1" x14ac:dyDescent="0.35"/>
    <row r="382" ht="10" customHeight="1" x14ac:dyDescent="0.35"/>
    <row r="383" ht="10" customHeight="1" x14ac:dyDescent="0.35"/>
    <row r="384" ht="10" customHeight="1" x14ac:dyDescent="0.35"/>
    <row r="385" ht="10" customHeight="1" x14ac:dyDescent="0.35"/>
    <row r="386" ht="10" customHeight="1" x14ac:dyDescent="0.35"/>
    <row r="387" ht="10" customHeight="1" x14ac:dyDescent="0.35"/>
    <row r="388" ht="10" customHeight="1" x14ac:dyDescent="0.35"/>
    <row r="389" ht="10" customHeight="1" x14ac:dyDescent="0.35"/>
    <row r="390" ht="10" customHeight="1" x14ac:dyDescent="0.35"/>
    <row r="391" ht="10" customHeight="1" x14ac:dyDescent="0.35"/>
    <row r="392" ht="10" customHeight="1" x14ac:dyDescent="0.35"/>
    <row r="393" ht="10" customHeight="1" x14ac:dyDescent="0.35"/>
    <row r="394" ht="10" customHeight="1" x14ac:dyDescent="0.35"/>
    <row r="395" ht="10" customHeight="1" x14ac:dyDescent="0.35"/>
    <row r="396" ht="10" customHeight="1" x14ac:dyDescent="0.35"/>
    <row r="397" ht="10" customHeight="1" x14ac:dyDescent="0.35"/>
    <row r="398" ht="10" customHeight="1" x14ac:dyDescent="0.35"/>
    <row r="399" ht="10" customHeight="1" x14ac:dyDescent="0.35"/>
    <row r="400" ht="10" customHeight="1" x14ac:dyDescent="0.35"/>
    <row r="401" ht="10" customHeight="1" x14ac:dyDescent="0.35"/>
    <row r="402" ht="10" customHeight="1" x14ac:dyDescent="0.35"/>
    <row r="403" ht="10" customHeight="1" x14ac:dyDescent="0.35"/>
    <row r="404" ht="10" customHeight="1" x14ac:dyDescent="0.35"/>
    <row r="405" ht="10" customHeight="1" x14ac:dyDescent="0.35"/>
    <row r="406" ht="10" customHeight="1" x14ac:dyDescent="0.35"/>
    <row r="407" ht="10" customHeight="1" x14ac:dyDescent="0.35"/>
    <row r="408" ht="10" customHeight="1" x14ac:dyDescent="0.35"/>
    <row r="409" ht="10" customHeight="1" x14ac:dyDescent="0.35"/>
    <row r="410" ht="10" customHeight="1" x14ac:dyDescent="0.35"/>
    <row r="411" ht="10" customHeight="1" x14ac:dyDescent="0.35"/>
    <row r="412" ht="10" customHeight="1" x14ac:dyDescent="0.35"/>
    <row r="413" ht="10" customHeight="1" x14ac:dyDescent="0.35"/>
    <row r="414" ht="10" customHeight="1" x14ac:dyDescent="0.35"/>
    <row r="415" ht="10" customHeight="1" x14ac:dyDescent="0.35"/>
    <row r="416" ht="10" customHeight="1" x14ac:dyDescent="0.35"/>
    <row r="417" ht="10" customHeight="1" x14ac:dyDescent="0.35"/>
    <row r="418" ht="10" customHeight="1" x14ac:dyDescent="0.35"/>
    <row r="419" ht="10" customHeight="1" x14ac:dyDescent="0.35"/>
    <row r="420" ht="10" customHeight="1" x14ac:dyDescent="0.35"/>
    <row r="421" ht="10" customHeight="1" x14ac:dyDescent="0.35"/>
    <row r="422" ht="10" customHeight="1" x14ac:dyDescent="0.35"/>
    <row r="423" ht="10" customHeight="1" x14ac:dyDescent="0.35"/>
    <row r="424" ht="10" customHeight="1" x14ac:dyDescent="0.35"/>
    <row r="425" ht="10" customHeight="1" x14ac:dyDescent="0.35"/>
    <row r="426" ht="10" customHeight="1" x14ac:dyDescent="0.35"/>
    <row r="427" ht="10" customHeight="1" x14ac:dyDescent="0.35"/>
    <row r="428" ht="10" customHeight="1" x14ac:dyDescent="0.35"/>
    <row r="429" ht="10" customHeight="1" x14ac:dyDescent="0.35"/>
    <row r="430" ht="10" customHeight="1" x14ac:dyDescent="0.35"/>
    <row r="431" ht="10" customHeight="1" x14ac:dyDescent="0.35"/>
    <row r="432" ht="10" customHeight="1" x14ac:dyDescent="0.35"/>
    <row r="433" ht="10" customHeight="1" x14ac:dyDescent="0.35"/>
    <row r="434" ht="10" customHeight="1" x14ac:dyDescent="0.35"/>
    <row r="435" ht="10" customHeight="1" x14ac:dyDescent="0.35"/>
    <row r="436" ht="10" customHeight="1" x14ac:dyDescent="0.35"/>
    <row r="437" ht="10" customHeight="1" x14ac:dyDescent="0.35"/>
    <row r="438" ht="10" customHeight="1" x14ac:dyDescent="0.35"/>
    <row r="439" ht="10" customHeight="1" x14ac:dyDescent="0.35"/>
    <row r="440" ht="10" customHeight="1" x14ac:dyDescent="0.35"/>
    <row r="441" ht="10" customHeight="1" x14ac:dyDescent="0.35"/>
    <row r="442" ht="10" customHeight="1" x14ac:dyDescent="0.35"/>
    <row r="443" ht="10" customHeight="1" x14ac:dyDescent="0.35"/>
    <row r="444" ht="10" customHeight="1" x14ac:dyDescent="0.35"/>
    <row r="445" ht="10" customHeight="1" x14ac:dyDescent="0.35"/>
    <row r="446" ht="10" customHeight="1" x14ac:dyDescent="0.35"/>
    <row r="447" ht="10" customHeight="1" x14ac:dyDescent="0.35"/>
    <row r="448" ht="10" customHeight="1" x14ac:dyDescent="0.35"/>
    <row r="449" ht="10" customHeight="1" x14ac:dyDescent="0.35"/>
    <row r="450" ht="10" customHeight="1" x14ac:dyDescent="0.35"/>
    <row r="451" ht="10" customHeight="1" x14ac:dyDescent="0.35"/>
    <row r="452" ht="10" customHeight="1" x14ac:dyDescent="0.35"/>
    <row r="453" ht="10" customHeight="1" x14ac:dyDescent="0.35"/>
    <row r="454" ht="10" customHeight="1" x14ac:dyDescent="0.35"/>
    <row r="455" ht="10" customHeight="1" x14ac:dyDescent="0.35"/>
    <row r="456" ht="10" customHeight="1" x14ac:dyDescent="0.35"/>
    <row r="457" ht="10" customHeight="1" x14ac:dyDescent="0.35"/>
    <row r="458" ht="10" customHeight="1" x14ac:dyDescent="0.35"/>
    <row r="459" ht="10" customHeight="1" x14ac:dyDescent="0.35"/>
    <row r="460" ht="10" customHeight="1" x14ac:dyDescent="0.35"/>
    <row r="461" ht="10" customHeight="1" x14ac:dyDescent="0.35"/>
    <row r="462" ht="10" customHeight="1" x14ac:dyDescent="0.35"/>
    <row r="463" ht="10" customHeight="1" x14ac:dyDescent="0.35"/>
    <row r="464" ht="10" customHeight="1" x14ac:dyDescent="0.35"/>
    <row r="465" ht="10" customHeight="1" x14ac:dyDescent="0.35"/>
    <row r="466" ht="10" customHeight="1" x14ac:dyDescent="0.35"/>
    <row r="467" ht="10" customHeight="1" x14ac:dyDescent="0.35"/>
    <row r="468" ht="10" customHeight="1" x14ac:dyDescent="0.35"/>
    <row r="469" ht="10" customHeight="1" x14ac:dyDescent="0.35"/>
    <row r="470" ht="10" customHeight="1" x14ac:dyDescent="0.35"/>
    <row r="471" ht="10" customHeight="1" x14ac:dyDescent="0.35"/>
    <row r="472" ht="10" customHeight="1" x14ac:dyDescent="0.35"/>
    <row r="473" ht="10" customHeight="1" x14ac:dyDescent="0.35"/>
    <row r="474" ht="10" customHeight="1" x14ac:dyDescent="0.35"/>
    <row r="475" ht="10" customHeight="1" x14ac:dyDescent="0.35"/>
    <row r="476" ht="10" customHeight="1" x14ac:dyDescent="0.35"/>
    <row r="477" ht="10" customHeight="1" x14ac:dyDescent="0.35"/>
    <row r="478" ht="10" customHeight="1" x14ac:dyDescent="0.35"/>
    <row r="479" ht="10" customHeight="1" x14ac:dyDescent="0.35"/>
    <row r="480" ht="10" customHeight="1" x14ac:dyDescent="0.35"/>
    <row r="481" ht="10" customHeight="1" x14ac:dyDescent="0.35"/>
    <row r="482" ht="10" customHeight="1" x14ac:dyDescent="0.35"/>
    <row r="483" ht="10" customHeight="1" x14ac:dyDescent="0.35"/>
    <row r="484" ht="10" customHeight="1" x14ac:dyDescent="0.35"/>
    <row r="485" ht="10" customHeight="1" x14ac:dyDescent="0.35"/>
    <row r="486" ht="10" customHeight="1" x14ac:dyDescent="0.35"/>
    <row r="487" ht="10" customHeight="1" x14ac:dyDescent="0.35"/>
    <row r="488" ht="10" customHeight="1" x14ac:dyDescent="0.35"/>
    <row r="489" ht="10" customHeight="1" x14ac:dyDescent="0.35"/>
    <row r="490" ht="10" customHeight="1" x14ac:dyDescent="0.35"/>
    <row r="491" ht="10" customHeight="1" x14ac:dyDescent="0.35"/>
    <row r="492" ht="10" customHeight="1" x14ac:dyDescent="0.35"/>
    <row r="493" ht="10" customHeight="1" x14ac:dyDescent="0.35"/>
    <row r="494" ht="10" customHeight="1" x14ac:dyDescent="0.35"/>
    <row r="495" ht="10" customHeight="1" x14ac:dyDescent="0.35"/>
    <row r="496" ht="10" customHeight="1" x14ac:dyDescent="0.35"/>
    <row r="497" ht="10" customHeight="1" x14ac:dyDescent="0.35"/>
    <row r="498" ht="10" customHeight="1" x14ac:dyDescent="0.35"/>
    <row r="499" ht="10" customHeight="1" x14ac:dyDescent="0.35"/>
    <row r="500" ht="10" customHeight="1" x14ac:dyDescent="0.35"/>
    <row r="501" ht="10" customHeight="1" x14ac:dyDescent="0.35"/>
    <row r="502" ht="10" customHeight="1" x14ac:dyDescent="0.35"/>
    <row r="503" ht="10" customHeight="1" x14ac:dyDescent="0.35"/>
    <row r="504" ht="10" customHeight="1" x14ac:dyDescent="0.35"/>
    <row r="505" ht="10" customHeight="1" x14ac:dyDescent="0.35"/>
    <row r="506" ht="10" customHeight="1" x14ac:dyDescent="0.35"/>
    <row r="507" ht="10" customHeight="1" x14ac:dyDescent="0.35"/>
    <row r="508" ht="10" customHeight="1" x14ac:dyDescent="0.35"/>
    <row r="509" ht="10" customHeight="1" x14ac:dyDescent="0.35"/>
    <row r="510" ht="10" customHeight="1" x14ac:dyDescent="0.35"/>
    <row r="511" ht="10" customHeight="1" x14ac:dyDescent="0.35"/>
    <row r="512" ht="10" customHeight="1" x14ac:dyDescent="0.35"/>
    <row r="513" ht="10" customHeight="1" x14ac:dyDescent="0.35"/>
    <row r="514" ht="10" customHeight="1" x14ac:dyDescent="0.35"/>
    <row r="515" ht="10" customHeight="1" x14ac:dyDescent="0.35"/>
    <row r="516" ht="10" customHeight="1" x14ac:dyDescent="0.35"/>
    <row r="517" ht="10" customHeight="1" x14ac:dyDescent="0.35"/>
    <row r="518" ht="10" customHeight="1" x14ac:dyDescent="0.35"/>
    <row r="519" ht="10" customHeight="1" x14ac:dyDescent="0.35"/>
    <row r="520" ht="10" customHeight="1" x14ac:dyDescent="0.35"/>
    <row r="521" ht="10" customHeight="1" x14ac:dyDescent="0.35"/>
    <row r="522" ht="10" customHeight="1" x14ac:dyDescent="0.35"/>
    <row r="523" ht="10" customHeight="1" x14ac:dyDescent="0.35"/>
    <row r="524" ht="10" customHeight="1" x14ac:dyDescent="0.35"/>
    <row r="525" ht="10" customHeight="1" x14ac:dyDescent="0.35"/>
    <row r="526" ht="10" customHeight="1" x14ac:dyDescent="0.35"/>
    <row r="527" ht="10" customHeight="1" x14ac:dyDescent="0.35"/>
    <row r="528" ht="10" customHeight="1" x14ac:dyDescent="0.35"/>
    <row r="529" ht="10" customHeight="1" x14ac:dyDescent="0.35"/>
    <row r="530" ht="10" customHeight="1" x14ac:dyDescent="0.35"/>
    <row r="531" ht="10" customHeight="1" x14ac:dyDescent="0.35"/>
    <row r="532" ht="10" customHeight="1" x14ac:dyDescent="0.35"/>
    <row r="533" ht="10" customHeight="1" x14ac:dyDescent="0.35"/>
    <row r="534" ht="10" customHeight="1" x14ac:dyDescent="0.35"/>
    <row r="535" ht="10" customHeight="1" x14ac:dyDescent="0.35"/>
    <row r="536" ht="10" customHeight="1" x14ac:dyDescent="0.35"/>
    <row r="537" ht="10" customHeight="1" x14ac:dyDescent="0.35"/>
    <row r="538" ht="10" customHeight="1" x14ac:dyDescent="0.35"/>
    <row r="539" ht="10" customHeight="1" x14ac:dyDescent="0.35"/>
    <row r="540" ht="10" customHeight="1" x14ac:dyDescent="0.35"/>
    <row r="541" ht="10" customHeight="1" x14ac:dyDescent="0.35"/>
    <row r="542" ht="10" customHeight="1" x14ac:dyDescent="0.35"/>
    <row r="543" ht="10" customHeight="1" x14ac:dyDescent="0.35"/>
    <row r="544" ht="10" customHeight="1" x14ac:dyDescent="0.35"/>
    <row r="545" ht="10" customHeight="1" x14ac:dyDescent="0.35"/>
    <row r="546" ht="10" customHeight="1" x14ac:dyDescent="0.35"/>
    <row r="547" ht="10" customHeight="1" x14ac:dyDescent="0.35"/>
    <row r="548" ht="10" customHeight="1" x14ac:dyDescent="0.35"/>
    <row r="549" ht="10" customHeight="1" x14ac:dyDescent="0.35"/>
    <row r="550" ht="10" customHeight="1" x14ac:dyDescent="0.35"/>
    <row r="551" ht="10" customHeight="1" x14ac:dyDescent="0.35"/>
    <row r="552" ht="10" customHeight="1" x14ac:dyDescent="0.35"/>
    <row r="553" ht="10" customHeight="1" x14ac:dyDescent="0.35"/>
    <row r="554" ht="10" customHeight="1" x14ac:dyDescent="0.35"/>
    <row r="555" ht="10" customHeight="1" x14ac:dyDescent="0.35"/>
    <row r="556" ht="10" customHeight="1" x14ac:dyDescent="0.35"/>
    <row r="557" ht="10" customHeight="1" x14ac:dyDescent="0.35"/>
    <row r="558" ht="10" customHeight="1" x14ac:dyDescent="0.35"/>
    <row r="559" ht="10" customHeight="1" x14ac:dyDescent="0.35"/>
    <row r="560" ht="10" customHeight="1" x14ac:dyDescent="0.35"/>
    <row r="561" ht="10" customHeight="1" x14ac:dyDescent="0.35"/>
    <row r="562" ht="10" customHeight="1" x14ac:dyDescent="0.35"/>
    <row r="563" ht="10" customHeight="1" x14ac:dyDescent="0.35"/>
    <row r="564" ht="10" customHeight="1" x14ac:dyDescent="0.35"/>
    <row r="565" ht="10" customHeight="1" x14ac:dyDescent="0.35"/>
    <row r="566" ht="10" customHeight="1" x14ac:dyDescent="0.35"/>
    <row r="567" ht="10" customHeight="1" x14ac:dyDescent="0.35"/>
    <row r="568" ht="10" customHeight="1" x14ac:dyDescent="0.35"/>
    <row r="569" ht="10" customHeight="1" x14ac:dyDescent="0.35"/>
    <row r="570" ht="10" customHeight="1" x14ac:dyDescent="0.35"/>
    <row r="571" ht="10" customHeight="1" x14ac:dyDescent="0.35"/>
    <row r="572" ht="10" customHeight="1" x14ac:dyDescent="0.35"/>
    <row r="573" ht="10" customHeight="1" x14ac:dyDescent="0.35"/>
    <row r="574" ht="10" customHeight="1" x14ac:dyDescent="0.35"/>
    <row r="575" ht="10" customHeight="1" x14ac:dyDescent="0.35"/>
    <row r="576" ht="10" customHeight="1" x14ac:dyDescent="0.35"/>
    <row r="577" ht="10" customHeight="1" x14ac:dyDescent="0.35"/>
    <row r="578" ht="10" customHeight="1" x14ac:dyDescent="0.35"/>
    <row r="579" ht="10" customHeight="1" x14ac:dyDescent="0.35"/>
    <row r="580" ht="10" customHeight="1" x14ac:dyDescent="0.35"/>
    <row r="581" ht="10" customHeight="1" x14ac:dyDescent="0.35"/>
    <row r="582" ht="10" customHeight="1" x14ac:dyDescent="0.35"/>
    <row r="583" ht="10" customHeight="1" x14ac:dyDescent="0.35"/>
    <row r="584" ht="10" customHeight="1" x14ac:dyDescent="0.35"/>
    <row r="585" ht="10" customHeight="1" x14ac:dyDescent="0.35"/>
    <row r="586" ht="10" customHeight="1" x14ac:dyDescent="0.35"/>
    <row r="587" ht="10" customHeight="1" x14ac:dyDescent="0.35"/>
    <row r="588" ht="10" customHeight="1" x14ac:dyDescent="0.35"/>
    <row r="589" ht="10" customHeight="1" x14ac:dyDescent="0.35"/>
    <row r="590" ht="10" customHeight="1" x14ac:dyDescent="0.35"/>
    <row r="591" ht="10" customHeight="1" x14ac:dyDescent="0.35"/>
    <row r="592" ht="10" customHeight="1" x14ac:dyDescent="0.35"/>
    <row r="593" ht="10" customHeight="1" x14ac:dyDescent="0.35"/>
    <row r="594" ht="10" customHeight="1" x14ac:dyDescent="0.35"/>
    <row r="595" ht="10" customHeight="1" x14ac:dyDescent="0.35"/>
    <row r="596" ht="10" customHeight="1" x14ac:dyDescent="0.35"/>
    <row r="597" ht="10" customHeight="1" x14ac:dyDescent="0.35"/>
    <row r="598" ht="10" customHeight="1" x14ac:dyDescent="0.35"/>
    <row r="599" ht="10" customHeight="1" x14ac:dyDescent="0.35"/>
    <row r="600" ht="10" customHeight="1" x14ac:dyDescent="0.35"/>
    <row r="601" ht="10" customHeight="1" x14ac:dyDescent="0.35"/>
    <row r="602" ht="10" customHeight="1" x14ac:dyDescent="0.35"/>
    <row r="603" ht="10" customHeight="1" x14ac:dyDescent="0.35"/>
    <row r="604" ht="10" customHeight="1" x14ac:dyDescent="0.35"/>
    <row r="605" ht="10" customHeight="1" x14ac:dyDescent="0.35"/>
    <row r="606" ht="10" customHeight="1" x14ac:dyDescent="0.35"/>
    <row r="607" ht="10" customHeight="1" x14ac:dyDescent="0.35"/>
    <row r="608" ht="10" customHeight="1" x14ac:dyDescent="0.35"/>
    <row r="609" ht="10" customHeight="1" x14ac:dyDescent="0.35"/>
    <row r="610" ht="10" customHeight="1" x14ac:dyDescent="0.35"/>
    <row r="611" ht="10" customHeight="1" x14ac:dyDescent="0.35"/>
    <row r="612" ht="10" customHeight="1" x14ac:dyDescent="0.35"/>
    <row r="613" ht="10" customHeight="1" x14ac:dyDescent="0.35"/>
    <row r="614" ht="10" customHeight="1" x14ac:dyDescent="0.35"/>
    <row r="615" ht="10" customHeight="1" x14ac:dyDescent="0.35"/>
    <row r="616" ht="10" customHeight="1" x14ac:dyDescent="0.35"/>
    <row r="617" ht="10" customHeight="1" x14ac:dyDescent="0.35"/>
    <row r="618" ht="10" customHeight="1" x14ac:dyDescent="0.35"/>
    <row r="619" ht="10" customHeight="1" x14ac:dyDescent="0.35"/>
    <row r="620" ht="10" customHeight="1" x14ac:dyDescent="0.35"/>
    <row r="621" ht="10" customHeight="1" x14ac:dyDescent="0.35"/>
    <row r="622" ht="10" customHeight="1" x14ac:dyDescent="0.35"/>
    <row r="623" ht="10" customHeight="1" x14ac:dyDescent="0.35"/>
    <row r="624" ht="10" customHeight="1" x14ac:dyDescent="0.35"/>
    <row r="625" ht="10" customHeight="1" x14ac:dyDescent="0.35"/>
    <row r="626" ht="10" customHeight="1" x14ac:dyDescent="0.35"/>
    <row r="627" ht="10" customHeight="1" x14ac:dyDescent="0.35"/>
    <row r="628" ht="10" customHeight="1" x14ac:dyDescent="0.35"/>
    <row r="629" ht="10" customHeight="1" x14ac:dyDescent="0.35"/>
    <row r="630" ht="10" customHeight="1" x14ac:dyDescent="0.35"/>
    <row r="631" ht="10" customHeight="1" x14ac:dyDescent="0.35"/>
    <row r="632" ht="10" customHeight="1" x14ac:dyDescent="0.35"/>
    <row r="633" ht="10" customHeight="1" x14ac:dyDescent="0.35"/>
    <row r="634" ht="10" customHeight="1" x14ac:dyDescent="0.35"/>
    <row r="635" ht="10" customHeight="1" x14ac:dyDescent="0.35"/>
    <row r="636" ht="10" customHeight="1" x14ac:dyDescent="0.35"/>
    <row r="637" ht="10" customHeight="1" x14ac:dyDescent="0.35"/>
    <row r="638" ht="10" customHeight="1" x14ac:dyDescent="0.35"/>
    <row r="639" ht="10" customHeight="1" x14ac:dyDescent="0.35"/>
    <row r="640" ht="10" customHeight="1" x14ac:dyDescent="0.35"/>
    <row r="641" ht="10" customHeight="1" x14ac:dyDescent="0.35"/>
    <row r="642" ht="10" customHeight="1" x14ac:dyDescent="0.35"/>
    <row r="643" ht="10" customHeight="1" x14ac:dyDescent="0.35"/>
    <row r="644" ht="10" customHeight="1" x14ac:dyDescent="0.35"/>
    <row r="645" ht="10" customHeight="1" x14ac:dyDescent="0.35"/>
    <row r="646" ht="10" customHeight="1" x14ac:dyDescent="0.35"/>
    <row r="647" ht="10" customHeight="1" x14ac:dyDescent="0.35"/>
    <row r="648" ht="10" customHeight="1" x14ac:dyDescent="0.35"/>
    <row r="649" ht="10" customHeight="1" x14ac:dyDescent="0.35"/>
    <row r="650" ht="10" customHeight="1" x14ac:dyDescent="0.35"/>
    <row r="651" ht="10" customHeight="1" x14ac:dyDescent="0.35"/>
    <row r="652" ht="10" customHeight="1" x14ac:dyDescent="0.35"/>
    <row r="653" ht="10" customHeight="1" x14ac:dyDescent="0.35"/>
    <row r="654" ht="10" customHeight="1" x14ac:dyDescent="0.35"/>
    <row r="655" ht="10" customHeight="1" x14ac:dyDescent="0.35"/>
    <row r="656" ht="10" customHeight="1" x14ac:dyDescent="0.35"/>
    <row r="657" ht="10" customHeight="1" x14ac:dyDescent="0.35"/>
    <row r="658" ht="10" customHeight="1" x14ac:dyDescent="0.35"/>
    <row r="659" ht="10" customHeight="1" x14ac:dyDescent="0.35"/>
    <row r="660" ht="10" customHeight="1" x14ac:dyDescent="0.35"/>
    <row r="661" ht="10" customHeight="1" x14ac:dyDescent="0.35"/>
    <row r="662" ht="10" customHeight="1" x14ac:dyDescent="0.35"/>
    <row r="663" ht="10" customHeight="1" x14ac:dyDescent="0.35"/>
    <row r="664" ht="10" customHeight="1" x14ac:dyDescent="0.35"/>
    <row r="665" ht="10" customHeight="1" x14ac:dyDescent="0.35"/>
    <row r="666" ht="10" customHeight="1" x14ac:dyDescent="0.35"/>
    <row r="667" ht="10" customHeight="1" x14ac:dyDescent="0.35"/>
    <row r="668" ht="10" customHeight="1" x14ac:dyDescent="0.35"/>
    <row r="669" ht="10" customHeight="1" x14ac:dyDescent="0.35"/>
    <row r="670" ht="10" customHeight="1" x14ac:dyDescent="0.35"/>
    <row r="671" ht="10" customHeight="1" x14ac:dyDescent="0.35"/>
    <row r="672" ht="10" customHeight="1" x14ac:dyDescent="0.35"/>
    <row r="673" ht="10" customHeight="1" x14ac:dyDescent="0.35"/>
    <row r="674" ht="10" customHeight="1" x14ac:dyDescent="0.35"/>
    <row r="675" ht="10" customHeight="1" x14ac:dyDescent="0.35"/>
    <row r="676" ht="10" customHeight="1" x14ac:dyDescent="0.35"/>
    <row r="677" ht="10" customHeight="1" x14ac:dyDescent="0.35"/>
    <row r="678" ht="10" customHeight="1" x14ac:dyDescent="0.35"/>
    <row r="679" ht="10" customHeight="1" x14ac:dyDescent="0.35"/>
    <row r="680" ht="10" customHeight="1" x14ac:dyDescent="0.35"/>
    <row r="681" ht="10" customHeight="1" x14ac:dyDescent="0.35"/>
    <row r="682" ht="10" customHeight="1" x14ac:dyDescent="0.35"/>
    <row r="683" ht="10" customHeight="1" x14ac:dyDescent="0.35"/>
    <row r="684" ht="10" customHeight="1" x14ac:dyDescent="0.35"/>
    <row r="685" ht="10" customHeight="1" x14ac:dyDescent="0.35"/>
    <row r="686" ht="10" customHeight="1" x14ac:dyDescent="0.35"/>
    <row r="687" ht="10" customHeight="1" x14ac:dyDescent="0.35"/>
    <row r="688" ht="10" customHeight="1" x14ac:dyDescent="0.35"/>
    <row r="689" ht="10" customHeight="1" x14ac:dyDescent="0.35"/>
    <row r="690" ht="10" customHeight="1" x14ac:dyDescent="0.35"/>
    <row r="691" ht="10" customHeight="1" x14ac:dyDescent="0.35"/>
    <row r="692" ht="10" customHeight="1" x14ac:dyDescent="0.35"/>
    <row r="693" ht="10" customHeight="1" x14ac:dyDescent="0.35"/>
    <row r="694" ht="10" customHeight="1" x14ac:dyDescent="0.35"/>
    <row r="695" ht="10" customHeight="1" x14ac:dyDescent="0.35"/>
    <row r="696" ht="10" customHeight="1" x14ac:dyDescent="0.35"/>
    <row r="697" ht="10" customHeight="1" x14ac:dyDescent="0.35"/>
    <row r="698" ht="10" customHeight="1" x14ac:dyDescent="0.35"/>
    <row r="699" ht="10" customHeight="1" x14ac:dyDescent="0.35"/>
    <row r="700" ht="10" customHeight="1" x14ac:dyDescent="0.35"/>
    <row r="701" ht="10" customHeight="1" x14ac:dyDescent="0.35"/>
    <row r="702" ht="10" customHeight="1" x14ac:dyDescent="0.35"/>
    <row r="703" ht="10" customHeight="1" x14ac:dyDescent="0.35"/>
    <row r="704" ht="10" customHeight="1" x14ac:dyDescent="0.35"/>
    <row r="705" ht="10" customHeight="1" x14ac:dyDescent="0.35"/>
    <row r="706" ht="10" customHeight="1" x14ac:dyDescent="0.35"/>
    <row r="707" ht="10" customHeight="1" x14ac:dyDescent="0.35"/>
    <row r="708" ht="10" customHeight="1" x14ac:dyDescent="0.35"/>
    <row r="709" ht="10" customHeight="1" x14ac:dyDescent="0.35"/>
    <row r="710" ht="10" customHeight="1" x14ac:dyDescent="0.35"/>
    <row r="711" ht="10" customHeight="1" x14ac:dyDescent="0.35"/>
    <row r="712" ht="10" customHeight="1" x14ac:dyDescent="0.35"/>
    <row r="713" ht="10" customHeight="1" x14ac:dyDescent="0.35"/>
    <row r="714" ht="10" customHeight="1" x14ac:dyDescent="0.35"/>
    <row r="715" ht="10" customHeight="1" x14ac:dyDescent="0.35"/>
    <row r="716" ht="10" customHeight="1" x14ac:dyDescent="0.35"/>
    <row r="717" ht="10" customHeight="1" x14ac:dyDescent="0.35"/>
    <row r="718" ht="10" customHeight="1" x14ac:dyDescent="0.35"/>
    <row r="719" ht="10" customHeight="1" x14ac:dyDescent="0.35"/>
    <row r="720" ht="10" customHeight="1" x14ac:dyDescent="0.35"/>
    <row r="721" ht="10" customHeight="1" x14ac:dyDescent="0.35"/>
    <row r="722" ht="10" customHeight="1" x14ac:dyDescent="0.35"/>
    <row r="723" ht="10" customHeight="1" x14ac:dyDescent="0.35"/>
    <row r="724" ht="10" customHeight="1" x14ac:dyDescent="0.35"/>
    <row r="725" ht="10" customHeight="1" x14ac:dyDescent="0.35"/>
    <row r="726" ht="10" customHeight="1" x14ac:dyDescent="0.35"/>
    <row r="727" ht="10" customHeight="1" x14ac:dyDescent="0.35"/>
    <row r="728" ht="10" customHeight="1" x14ac:dyDescent="0.35"/>
    <row r="729" ht="10" customHeight="1" x14ac:dyDescent="0.35"/>
    <row r="730" ht="10" customHeight="1" x14ac:dyDescent="0.35"/>
    <row r="731" ht="10" customHeight="1" x14ac:dyDescent="0.35"/>
    <row r="732" ht="10" customHeight="1" x14ac:dyDescent="0.35"/>
    <row r="733" ht="10" customHeight="1" x14ac:dyDescent="0.35"/>
    <row r="734" ht="10" customHeight="1" x14ac:dyDescent="0.35"/>
    <row r="735" ht="10" customHeight="1" x14ac:dyDescent="0.35"/>
    <row r="736" ht="10" customHeight="1" x14ac:dyDescent="0.35"/>
    <row r="737" ht="10" customHeight="1" x14ac:dyDescent="0.35"/>
    <row r="738" ht="10" customHeight="1" x14ac:dyDescent="0.35"/>
    <row r="739" ht="10" customHeight="1" x14ac:dyDescent="0.35"/>
    <row r="740" ht="10" customHeight="1" x14ac:dyDescent="0.35"/>
    <row r="741" ht="10" customHeight="1" x14ac:dyDescent="0.35"/>
    <row r="742" ht="10" customHeight="1" x14ac:dyDescent="0.35"/>
    <row r="743" ht="10" customHeight="1" x14ac:dyDescent="0.35"/>
    <row r="744" ht="10" customHeight="1" x14ac:dyDescent="0.35"/>
    <row r="745" ht="10" customHeight="1" x14ac:dyDescent="0.35"/>
    <row r="746" ht="10" customHeight="1" x14ac:dyDescent="0.35"/>
    <row r="747" ht="10" customHeight="1" x14ac:dyDescent="0.35"/>
    <row r="748" ht="10" customHeight="1" x14ac:dyDescent="0.35"/>
    <row r="749" ht="10" customHeight="1" x14ac:dyDescent="0.35"/>
    <row r="750" ht="10" customHeight="1" x14ac:dyDescent="0.35"/>
    <row r="751" ht="10" customHeight="1" x14ac:dyDescent="0.35"/>
    <row r="752" ht="10" customHeight="1" x14ac:dyDescent="0.35"/>
    <row r="753" ht="10" customHeight="1" x14ac:dyDescent="0.35"/>
    <row r="754" ht="10" customHeight="1" x14ac:dyDescent="0.35"/>
    <row r="755" ht="10" customHeight="1" x14ac:dyDescent="0.35"/>
    <row r="756" ht="10" customHeight="1" x14ac:dyDescent="0.35"/>
    <row r="757" ht="10" customHeight="1" x14ac:dyDescent="0.35"/>
    <row r="758" ht="10" customHeight="1" x14ac:dyDescent="0.35"/>
    <row r="759" ht="10" customHeight="1" x14ac:dyDescent="0.35"/>
    <row r="760" ht="10" customHeight="1" x14ac:dyDescent="0.35"/>
    <row r="761" ht="10" customHeight="1" x14ac:dyDescent="0.35"/>
    <row r="762" ht="10" customHeight="1" x14ac:dyDescent="0.35"/>
    <row r="763" ht="10" customHeight="1" x14ac:dyDescent="0.35"/>
    <row r="764" ht="10" customHeight="1" x14ac:dyDescent="0.35"/>
    <row r="765" ht="10" customHeight="1" x14ac:dyDescent="0.35"/>
    <row r="766" ht="10" customHeight="1" x14ac:dyDescent="0.35"/>
    <row r="767" ht="10" customHeight="1" x14ac:dyDescent="0.35"/>
    <row r="768" ht="10" customHeight="1" x14ac:dyDescent="0.35"/>
    <row r="769" ht="10" customHeight="1" x14ac:dyDescent="0.35"/>
    <row r="770" ht="10" customHeight="1" x14ac:dyDescent="0.35"/>
    <row r="771" ht="10" customHeight="1" x14ac:dyDescent="0.35"/>
    <row r="772" ht="10" customHeight="1" x14ac:dyDescent="0.35"/>
    <row r="773" ht="10" customHeight="1" x14ac:dyDescent="0.35"/>
    <row r="774" ht="10" customHeight="1" x14ac:dyDescent="0.35"/>
    <row r="775" ht="10" customHeight="1" x14ac:dyDescent="0.35"/>
    <row r="776" ht="10" customHeight="1" x14ac:dyDescent="0.35"/>
    <row r="777" ht="10" customHeight="1" x14ac:dyDescent="0.35"/>
    <row r="778" ht="10" customHeight="1" x14ac:dyDescent="0.35"/>
    <row r="779" ht="10" customHeight="1" x14ac:dyDescent="0.35"/>
    <row r="780" ht="10" customHeight="1" x14ac:dyDescent="0.35"/>
    <row r="781" ht="10" customHeight="1" x14ac:dyDescent="0.35"/>
    <row r="782" ht="10" customHeight="1" x14ac:dyDescent="0.35"/>
    <row r="783" ht="10" customHeight="1" x14ac:dyDescent="0.35"/>
    <row r="784" ht="10" customHeight="1" x14ac:dyDescent="0.35"/>
    <row r="785" ht="10" customHeight="1" x14ac:dyDescent="0.35"/>
    <row r="786" ht="10" customHeight="1" x14ac:dyDescent="0.35"/>
    <row r="787" ht="10" customHeight="1" x14ac:dyDescent="0.35"/>
    <row r="788" ht="10" customHeight="1" x14ac:dyDescent="0.35"/>
    <row r="789" ht="10" customHeight="1" x14ac:dyDescent="0.35"/>
    <row r="790" ht="10" customHeight="1" x14ac:dyDescent="0.35"/>
    <row r="791" ht="10" customHeight="1" x14ac:dyDescent="0.35"/>
    <row r="792" ht="10" customHeight="1" x14ac:dyDescent="0.35"/>
    <row r="793" ht="10" customHeight="1" x14ac:dyDescent="0.35"/>
    <row r="794" ht="10" customHeight="1" x14ac:dyDescent="0.35"/>
    <row r="795" ht="10" customHeight="1" x14ac:dyDescent="0.35"/>
    <row r="796" ht="10" customHeight="1" x14ac:dyDescent="0.35"/>
    <row r="797" ht="10" customHeight="1" x14ac:dyDescent="0.35"/>
    <row r="798" ht="10" customHeight="1" x14ac:dyDescent="0.35"/>
    <row r="799" ht="10" customHeight="1" x14ac:dyDescent="0.35"/>
  </sheetData>
  <sheetProtection algorithmName="SHA-512" hashValue="hxQ7wALJGR7wKqZxuMRpPXll3iTQOlD84PHLGVfyvH+TbCdH9nMf+vxSjUcxIQzgnPJLrzzzVpurJ51Ri2CfsA==" saltValue="ZFIOgjP4f6yYvPprfURTdA==" spinCount="100000" sheet="1" objects="1" scenarios="1"/>
  <mergeCells count="63">
    <mergeCell ref="B2:J2"/>
    <mergeCell ref="B7:H7"/>
    <mergeCell ref="D21:J21"/>
    <mergeCell ref="D22:J22"/>
    <mergeCell ref="D12:J12"/>
    <mergeCell ref="D14:F14"/>
    <mergeCell ref="D19:J19"/>
    <mergeCell ref="D20:J20"/>
    <mergeCell ref="D27:J27"/>
    <mergeCell ref="D44:F44"/>
    <mergeCell ref="D49:J49"/>
    <mergeCell ref="D50:J50"/>
    <mergeCell ref="D51:J51"/>
    <mergeCell ref="D29:F29"/>
    <mergeCell ref="D34:J34"/>
    <mergeCell ref="D35:J35"/>
    <mergeCell ref="D36:J36"/>
    <mergeCell ref="D37:J37"/>
    <mergeCell ref="D52:J52"/>
    <mergeCell ref="D42:J42"/>
    <mergeCell ref="D59:F59"/>
    <mergeCell ref="D64:J64"/>
    <mergeCell ref="D65:J65"/>
    <mergeCell ref="D66:J66"/>
    <mergeCell ref="D67:J67"/>
    <mergeCell ref="D57:J57"/>
    <mergeCell ref="D74:F74"/>
    <mergeCell ref="D79:J79"/>
    <mergeCell ref="D80:J80"/>
    <mergeCell ref="D81:J81"/>
    <mergeCell ref="D82:J82"/>
    <mergeCell ref="D72:J72"/>
    <mergeCell ref="D89:F89"/>
    <mergeCell ref="D94:J94"/>
    <mergeCell ref="D95:J95"/>
    <mergeCell ref="D96:J96"/>
    <mergeCell ref="D97:J97"/>
    <mergeCell ref="D87:J87"/>
    <mergeCell ref="D119:F119"/>
    <mergeCell ref="D124:J124"/>
    <mergeCell ref="D125:J125"/>
    <mergeCell ref="D126:J126"/>
    <mergeCell ref="D104:F104"/>
    <mergeCell ref="D109:J109"/>
    <mergeCell ref="D110:J110"/>
    <mergeCell ref="D111:J111"/>
    <mergeCell ref="D112:J112"/>
    <mergeCell ref="D155:J155"/>
    <mergeCell ref="D156:J156"/>
    <mergeCell ref="D157:J157"/>
    <mergeCell ref="D147:J147"/>
    <mergeCell ref="B4:J4"/>
    <mergeCell ref="D141:J141"/>
    <mergeCell ref="D142:J142"/>
    <mergeCell ref="D132:J132"/>
    <mergeCell ref="D149:F149"/>
    <mergeCell ref="D154:J154"/>
    <mergeCell ref="D127:J127"/>
    <mergeCell ref="D117:J117"/>
    <mergeCell ref="D134:F134"/>
    <mergeCell ref="D139:J139"/>
    <mergeCell ref="D140:J140"/>
    <mergeCell ref="D102:J102"/>
  </mergeCells>
  <dataValidations count="2">
    <dataValidation type="list" allowBlank="1" showInputMessage="1" showErrorMessage="1" sqref="B15:B16 B30:B31 B45:B46 B60:B61 B75:B76 B90:B91 B105:B106 B120:B121 B135:B136 B150:B151" xr:uid="{00000000-0002-0000-0A00-000002000000}">
      <formula1>Projektrollen</formula1>
    </dataValidation>
    <dataValidation type="decimal" allowBlank="1" showInputMessage="1" showErrorMessage="1" error="Nur Werte von 0% bis 100% zugelassen!" sqref="H15:H16 H30:H31 H45:H46 H60:H61 H75:H76 H90:H91 H105:H106 H120:H121 H135:H136 H150:H151" xr:uid="{00000000-0002-0000-0A00-000003000000}">
      <formula1>0</formula1>
      <formula2>1</formula2>
    </dataValidation>
  </dataValidations>
  <printOptions horizontalCentered="1"/>
  <pageMargins left="0.39370078740157483" right="0.39370078740157483" top="1.5748031496062993" bottom="0.59055118110236227" header="0.39370078740157483" footer="0.31496062992125984"/>
  <pageSetup paperSize="9" scale="95" fitToHeight="0" orientation="portrait" r:id="rId1"/>
  <headerFooter>
    <oddHeader>&amp;L&amp;"Verdana,Standard"&amp;9&amp;G&amp;C&amp;"Verdana,Fett"&amp;12
IPMA Level D
Antrag auf Rezertifizierung
Erfahrung im Projektmanagement&amp;R&amp;G</oddHeader>
    <oddFooter>&amp;L&amp;"Verdana,Standard"&amp;9© VZPM&amp;C&amp;"Verdana,Standard"&amp;9&amp;F&amp;R&amp;"Verdana,Standard"&amp;9&amp;A Seite &amp;P/&amp;N</oddFooter>
  </headerFooter>
  <legacyDrawingHF r:id="rId2"/>
  <extLst>
    <ext xmlns:x14="http://schemas.microsoft.com/office/spreadsheetml/2009/9/main" uri="{CCE6A557-97BC-4b89-ADB6-D9C93CAAB3DF}">
      <x14:dataValidations xmlns:xm="http://schemas.microsoft.com/office/excel/2006/main" count="2">
        <x14:dataValidation type="date" allowBlank="1" showInputMessage="1" showErrorMessage="1" error="Datum liegt ausserhalb des zu betrachtenden Erfahrungszeitraums!" prompt="Es sind nur Datumseingaben ab Beginn des Erfahrungszeitraums möglich, s. Tabellenblatt 'Pers'!" xr:uid="{E320C2F2-52A6-4B44-B46D-40D437E8A786}">
          <x14:formula1>
            <xm:f>Pers!$D$17</xm:f>
          </x14:formula1>
          <x14:formula2>
            <xm:f>Pers!$D$18</xm:f>
          </x14:formula2>
          <xm:sqref>D15:D16 D30:D31 D45:D46 D60:D61 D75:D76 D90:D91 D105:D106 D120:D121 D135:D136 D150:D151</xm:sqref>
        </x14:dataValidation>
        <x14:dataValidation type="date" allowBlank="1" showInputMessage="1" showErrorMessage="1" error="Datum liegt ausserhalb des zu betrachtenden Erfahrungszeitraums!" prompt="Es sind nur Datumseingaben bis zum Ende des Erfahrungszeitraums möglich, s. Tabellenblatt 'Pers'!" xr:uid="{EDE8913F-CB2A-4BC8-8B5C-19A5CFFE9A5C}">
          <x14:formula1>
            <xm:f>Pers!$D$17</xm:f>
          </x14:formula1>
          <x14:formula2>
            <xm:f>Pers!$D$18</xm:f>
          </x14:formula2>
          <xm:sqref>F15:F16 F30:F31 F45:F46 F60:F61 F75:F76 F90:F91 F105:F106 F120:F121 F135:F136 F150:F151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0E3BE-5328-4695-B237-5D68960C143B}">
  <sheetPr>
    <tabColor theme="6" tint="0.39997558519241921"/>
    <pageSetUpPr fitToPage="1"/>
  </sheetPr>
  <dimension ref="A1:V799"/>
  <sheetViews>
    <sheetView showGridLines="0" zoomScaleNormal="100" workbookViewId="0">
      <selection activeCell="D12" sqref="D12:J12"/>
    </sheetView>
  </sheetViews>
  <sheetFormatPr baseColWidth="10" defaultColWidth="11.453125" defaultRowHeight="11.5" x14ac:dyDescent="0.35"/>
  <cols>
    <col min="1" max="1" width="1.7265625" style="9" customWidth="1"/>
    <col min="2" max="2" width="29.7265625" style="9" customWidth="1"/>
    <col min="3" max="3" width="5.7265625" style="9" customWidth="1"/>
    <col min="4" max="4" width="12.7265625" style="9" customWidth="1"/>
    <col min="5" max="5" width="5.7265625" style="9" customWidth="1"/>
    <col min="6" max="6" width="12.7265625" style="9" customWidth="1"/>
    <col min="7" max="7" width="2.7265625" style="9" customWidth="1"/>
    <col min="8" max="8" width="10.7265625" style="9" customWidth="1"/>
    <col min="9" max="9" width="2.7265625" style="9" customWidth="1"/>
    <col min="10" max="10" width="13.7265625" style="9" customWidth="1"/>
    <col min="11" max="11" width="1.7265625" style="232" customWidth="1"/>
    <col min="12" max="14" width="12.7265625" style="50" customWidth="1"/>
    <col min="15" max="15" width="12.7265625" style="232" customWidth="1"/>
    <col min="16" max="17" width="11.453125" style="9"/>
    <col min="18" max="18" width="27" style="9" bestFit="1" customWidth="1"/>
    <col min="19" max="16384" width="11.453125" style="9"/>
  </cols>
  <sheetData>
    <row r="1" spans="1:22" ht="10" customHeight="1" x14ac:dyDescent="0.35">
      <c r="A1" s="16"/>
      <c r="B1" s="17"/>
      <c r="C1" s="17"/>
      <c r="D1" s="17"/>
      <c r="E1" s="17"/>
      <c r="F1" s="17"/>
      <c r="G1" s="17"/>
      <c r="H1" s="17"/>
      <c r="I1" s="17"/>
      <c r="J1" s="17"/>
      <c r="K1" s="18"/>
      <c r="L1" s="163"/>
      <c r="M1" s="163"/>
      <c r="N1" s="163"/>
      <c r="O1" s="163"/>
    </row>
    <row r="2" spans="1:22" ht="18" customHeight="1" x14ac:dyDescent="0.35">
      <c r="A2" s="19"/>
      <c r="B2" s="336" t="s">
        <v>876</v>
      </c>
      <c r="C2" s="336"/>
      <c r="D2" s="336"/>
      <c r="E2" s="336"/>
      <c r="F2" s="336"/>
      <c r="G2" s="336"/>
      <c r="H2" s="336"/>
      <c r="I2" s="336"/>
      <c r="J2" s="336"/>
      <c r="K2" s="22"/>
    </row>
    <row r="3" spans="1:22" ht="10" customHeight="1" x14ac:dyDescent="0.35">
      <c r="A3" s="19"/>
      <c r="B3" s="21"/>
      <c r="C3" s="21"/>
      <c r="D3" s="21"/>
      <c r="E3" s="21"/>
      <c r="F3" s="21"/>
      <c r="G3" s="21"/>
      <c r="H3" s="21"/>
      <c r="I3" s="21"/>
      <c r="J3" s="33"/>
      <c r="K3" s="22"/>
    </row>
    <row r="4" spans="1:22" ht="18" customHeight="1" x14ac:dyDescent="0.35">
      <c r="A4" s="19"/>
      <c r="B4" s="334" t="s">
        <v>877</v>
      </c>
      <c r="C4" s="334"/>
      <c r="D4" s="334"/>
      <c r="E4" s="334"/>
      <c r="F4" s="334"/>
      <c r="G4" s="334"/>
      <c r="H4" s="334"/>
      <c r="I4" s="334"/>
      <c r="J4" s="334"/>
      <c r="K4" s="22"/>
    </row>
    <row r="5" spans="1:22" ht="10" customHeight="1" x14ac:dyDescent="0.35">
      <c r="A5" s="19"/>
      <c r="B5" s="21"/>
      <c r="C5" s="21"/>
      <c r="D5" s="21"/>
      <c r="E5" s="21"/>
      <c r="F5" s="21"/>
      <c r="G5" s="21"/>
      <c r="H5" s="21"/>
      <c r="I5" s="21"/>
      <c r="J5" s="33"/>
      <c r="K5" s="22"/>
    </row>
    <row r="6" spans="1:22" ht="18" customHeight="1" x14ac:dyDescent="0.35">
      <c r="A6" s="19"/>
      <c r="B6" s="21"/>
      <c r="C6" s="21"/>
      <c r="D6" s="21"/>
      <c r="E6" s="21"/>
      <c r="F6" s="21"/>
      <c r="G6" s="21"/>
      <c r="H6" s="21"/>
      <c r="I6" s="21"/>
      <c r="J6" s="33" t="s">
        <v>37</v>
      </c>
      <c r="K6" s="22"/>
    </row>
    <row r="7" spans="1:22" ht="18" customHeight="1" x14ac:dyDescent="0.35">
      <c r="A7" s="19"/>
      <c r="B7" s="306" t="s">
        <v>878</v>
      </c>
      <c r="C7" s="306"/>
      <c r="D7" s="306"/>
      <c r="E7" s="306"/>
      <c r="F7" s="306"/>
      <c r="G7" s="306"/>
      <c r="H7" s="306"/>
      <c r="I7" s="21"/>
      <c r="J7" s="45">
        <f>SUM(SUM(J15:J16)+SUM(J30:J31)+SUM(J45:J46)+SUM(J60:J61)+SUM(J75:J76)+SUM(J90:J91)+SUM(J105:J106)+SUM(J120:J121)+SUM(J135:J136)+SUM(J150:J151))</f>
        <v>0</v>
      </c>
      <c r="K7" s="22"/>
    </row>
    <row r="8" spans="1:22" ht="10" customHeight="1" x14ac:dyDescent="0.35">
      <c r="A8" s="24"/>
      <c r="B8" s="25"/>
      <c r="C8" s="25"/>
      <c r="D8" s="25"/>
      <c r="E8" s="25"/>
      <c r="F8" s="25"/>
      <c r="G8" s="25"/>
      <c r="H8" s="25"/>
      <c r="I8" s="25"/>
      <c r="J8" s="25"/>
      <c r="K8" s="26"/>
    </row>
    <row r="9" spans="1:22" ht="10" customHeight="1" x14ac:dyDescent="0.35"/>
    <row r="10" spans="1:22" s="232" customFormat="1" ht="10" customHeight="1" x14ac:dyDescent="0.35">
      <c r="A10" s="16"/>
      <c r="B10" s="17"/>
      <c r="C10" s="17"/>
      <c r="D10" s="17"/>
      <c r="E10" s="17"/>
      <c r="F10" s="17"/>
      <c r="G10" s="17"/>
      <c r="H10" s="17"/>
      <c r="I10" s="17"/>
      <c r="J10" s="17"/>
      <c r="K10" s="18"/>
      <c r="L10" s="50"/>
      <c r="M10" s="50"/>
      <c r="N10" s="50"/>
      <c r="P10" s="9"/>
      <c r="Q10" s="9"/>
      <c r="R10" s="9"/>
      <c r="S10" s="9"/>
      <c r="T10" s="9"/>
      <c r="U10" s="9"/>
      <c r="V10" s="9"/>
    </row>
    <row r="11" spans="1:22" s="232" customFormat="1" ht="18" customHeight="1" x14ac:dyDescent="0.35">
      <c r="A11" s="19"/>
      <c r="B11" s="228" t="s">
        <v>879</v>
      </c>
      <c r="C11" s="228"/>
      <c r="D11" s="229"/>
      <c r="E11" s="229"/>
      <c r="F11" s="229"/>
      <c r="G11" s="229"/>
      <c r="H11" s="229"/>
      <c r="I11" s="229"/>
      <c r="J11" s="229"/>
      <c r="K11" s="22"/>
      <c r="L11" s="50"/>
      <c r="M11" s="50"/>
      <c r="N11" s="50"/>
      <c r="P11" s="9"/>
      <c r="Q11" s="9"/>
      <c r="R11" s="9"/>
      <c r="S11" s="9"/>
      <c r="T11" s="9"/>
      <c r="U11" s="9"/>
      <c r="V11" s="9"/>
    </row>
    <row r="12" spans="1:22" s="232" customFormat="1" ht="18" customHeight="1" x14ac:dyDescent="0.35">
      <c r="A12" s="19"/>
      <c r="B12" s="227" t="s">
        <v>889</v>
      </c>
      <c r="C12" s="227"/>
      <c r="D12" s="333"/>
      <c r="E12" s="333"/>
      <c r="F12" s="333"/>
      <c r="G12" s="333"/>
      <c r="H12" s="333"/>
      <c r="I12" s="333"/>
      <c r="J12" s="333"/>
      <c r="K12" s="22"/>
      <c r="L12" s="50"/>
      <c r="M12" s="50"/>
      <c r="N12" s="50"/>
      <c r="P12" s="9"/>
      <c r="Q12" s="9"/>
      <c r="R12" s="9"/>
      <c r="S12" s="9"/>
      <c r="T12" s="9"/>
      <c r="U12" s="9"/>
      <c r="V12" s="9"/>
    </row>
    <row r="13" spans="1:22" s="232" customFormat="1" ht="10" customHeight="1" x14ac:dyDescent="0.35">
      <c r="A13" s="19"/>
      <c r="B13" s="21"/>
      <c r="C13" s="21"/>
      <c r="D13" s="21"/>
      <c r="E13" s="21"/>
      <c r="F13" s="21"/>
      <c r="G13" s="21"/>
      <c r="H13" s="21"/>
      <c r="I13" s="21"/>
      <c r="J13" s="21"/>
      <c r="K13" s="22"/>
      <c r="L13" s="50"/>
      <c r="M13" s="50"/>
      <c r="N13" s="50"/>
      <c r="P13" s="9"/>
      <c r="R13" s="124"/>
      <c r="S13" s="9"/>
      <c r="T13" s="9"/>
      <c r="U13" s="9"/>
      <c r="V13" s="9"/>
    </row>
    <row r="14" spans="1:22" s="232" customFormat="1" ht="18" customHeight="1" x14ac:dyDescent="0.35">
      <c r="A14" s="19"/>
      <c r="B14" s="228" t="s">
        <v>890</v>
      </c>
      <c r="C14" s="228"/>
      <c r="D14" s="335" t="s">
        <v>116</v>
      </c>
      <c r="E14" s="335"/>
      <c r="F14" s="335"/>
      <c r="G14" s="21"/>
      <c r="H14" s="47"/>
      <c r="I14" s="21"/>
      <c r="J14" s="33" t="s">
        <v>37</v>
      </c>
      <c r="K14" s="22"/>
      <c r="L14" s="50"/>
      <c r="M14" s="50"/>
      <c r="N14" s="50"/>
      <c r="P14" s="9"/>
      <c r="R14" s="124"/>
      <c r="S14" s="9"/>
      <c r="T14" s="9"/>
      <c r="U14" s="9"/>
      <c r="V14" s="9"/>
    </row>
    <row r="15" spans="1:22" s="232" customFormat="1" ht="18" customHeight="1" x14ac:dyDescent="0.35">
      <c r="A15" s="19"/>
      <c r="B15" s="129"/>
      <c r="C15" s="230" t="s">
        <v>95</v>
      </c>
      <c r="D15" s="202"/>
      <c r="E15" s="125" t="s">
        <v>96</v>
      </c>
      <c r="F15" s="202"/>
      <c r="G15" s="158"/>
      <c r="H15" s="72"/>
      <c r="I15" s="127"/>
      <c r="J15" s="45">
        <f>ROUND(((F15-D15)/30.4),0)</f>
        <v>0</v>
      </c>
      <c r="K15" s="22"/>
      <c r="L15" s="152"/>
      <c r="M15" s="152"/>
      <c r="N15" s="50"/>
      <c r="O15" s="152"/>
      <c r="P15" s="9"/>
      <c r="R15" s="124"/>
      <c r="S15" s="9"/>
      <c r="T15" s="9"/>
      <c r="U15" s="9"/>
      <c r="V15" s="9"/>
    </row>
    <row r="16" spans="1:22" s="232" customFormat="1" ht="18" customHeight="1" x14ac:dyDescent="0.35">
      <c r="A16" s="19"/>
      <c r="B16" s="129"/>
      <c r="C16" s="230" t="s">
        <v>95</v>
      </c>
      <c r="D16" s="202"/>
      <c r="E16" s="125" t="s">
        <v>96</v>
      </c>
      <c r="F16" s="202"/>
      <c r="G16" s="158"/>
      <c r="H16" s="72"/>
      <c r="I16" s="127"/>
      <c r="J16" s="45">
        <f>ROUND(((F16-D16)/30.4),0)</f>
        <v>0</v>
      </c>
      <c r="K16" s="22"/>
      <c r="L16" s="152"/>
      <c r="M16" s="152"/>
      <c r="N16" s="50"/>
      <c r="O16" s="152"/>
      <c r="P16" s="9"/>
      <c r="R16" s="124"/>
      <c r="S16" s="9"/>
      <c r="T16" s="9"/>
      <c r="U16" s="9"/>
      <c r="V16" s="9"/>
    </row>
    <row r="17" spans="1:22" s="232" customFormat="1" ht="10" customHeight="1" x14ac:dyDescent="0.35">
      <c r="A17" s="19"/>
      <c r="B17" s="227"/>
      <c r="C17" s="227"/>
      <c r="D17" s="85"/>
      <c r="E17" s="229"/>
      <c r="F17" s="229"/>
      <c r="G17" s="229"/>
      <c r="H17" s="229"/>
      <c r="I17" s="229"/>
      <c r="J17" s="229"/>
      <c r="K17" s="22"/>
      <c r="L17" s="50"/>
      <c r="M17" s="50"/>
      <c r="N17" s="50"/>
      <c r="P17" s="9"/>
      <c r="R17" s="124"/>
      <c r="S17" s="9"/>
      <c r="T17" s="9"/>
      <c r="U17" s="9"/>
      <c r="V17" s="9"/>
    </row>
    <row r="18" spans="1:22" s="232" customFormat="1" ht="18" customHeight="1" x14ac:dyDescent="0.35">
      <c r="A18" s="19"/>
      <c r="B18" s="228" t="s">
        <v>125</v>
      </c>
      <c r="C18" s="228"/>
      <c r="D18" s="229"/>
      <c r="E18" s="229"/>
      <c r="F18" s="229"/>
      <c r="G18" s="229"/>
      <c r="H18" s="229"/>
      <c r="I18" s="229"/>
      <c r="J18" s="229"/>
      <c r="K18" s="22"/>
      <c r="L18" s="50"/>
      <c r="M18" s="50"/>
      <c r="N18" s="50"/>
      <c r="P18" s="9"/>
      <c r="R18" s="124"/>
      <c r="S18" s="9"/>
      <c r="T18" s="9"/>
      <c r="U18" s="9"/>
      <c r="V18" s="9"/>
    </row>
    <row r="19" spans="1:22" s="232" customFormat="1" ht="18" customHeight="1" x14ac:dyDescent="0.35">
      <c r="A19" s="19"/>
      <c r="B19" s="227" t="s">
        <v>43</v>
      </c>
      <c r="C19" s="227"/>
      <c r="D19" s="284"/>
      <c r="E19" s="284"/>
      <c r="F19" s="284"/>
      <c r="G19" s="284"/>
      <c r="H19" s="284"/>
      <c r="I19" s="284"/>
      <c r="J19" s="284"/>
      <c r="K19" s="22"/>
      <c r="L19" s="50"/>
      <c r="M19" s="50"/>
      <c r="N19" s="50"/>
      <c r="P19" s="9"/>
      <c r="R19" s="124"/>
      <c r="S19" s="9"/>
      <c r="T19" s="9"/>
      <c r="U19" s="9"/>
      <c r="V19" s="9"/>
    </row>
    <row r="20" spans="1:22" s="232" customFormat="1" ht="18" customHeight="1" x14ac:dyDescent="0.35">
      <c r="A20" s="19"/>
      <c r="B20" s="227" t="s">
        <v>891</v>
      </c>
      <c r="C20" s="227"/>
      <c r="D20" s="284"/>
      <c r="E20" s="284"/>
      <c r="F20" s="284"/>
      <c r="G20" s="284"/>
      <c r="H20" s="284"/>
      <c r="I20" s="284"/>
      <c r="J20" s="284"/>
      <c r="K20" s="22"/>
      <c r="L20" s="50"/>
      <c r="M20" s="50"/>
      <c r="N20" s="50"/>
      <c r="P20" s="9"/>
      <c r="R20" s="124"/>
      <c r="S20" s="9"/>
      <c r="T20" s="9"/>
      <c r="U20" s="9"/>
      <c r="V20" s="9"/>
    </row>
    <row r="21" spans="1:22" s="232" customFormat="1" ht="18" customHeight="1" x14ac:dyDescent="0.35">
      <c r="A21" s="19"/>
      <c r="B21" s="227" t="s">
        <v>123</v>
      </c>
      <c r="C21" s="227"/>
      <c r="D21" s="284"/>
      <c r="E21" s="284"/>
      <c r="F21" s="284"/>
      <c r="G21" s="284"/>
      <c r="H21" s="284"/>
      <c r="I21" s="284"/>
      <c r="J21" s="284"/>
      <c r="K21" s="22"/>
      <c r="L21" s="50"/>
      <c r="M21" s="50"/>
      <c r="N21" s="50"/>
      <c r="P21" s="9"/>
      <c r="R21" s="124"/>
      <c r="S21" s="9"/>
      <c r="T21" s="9"/>
      <c r="U21" s="9"/>
      <c r="V21" s="9"/>
    </row>
    <row r="22" spans="1:22" s="232" customFormat="1" ht="18" customHeight="1" x14ac:dyDescent="0.35">
      <c r="A22" s="19"/>
      <c r="B22" s="227" t="s">
        <v>54</v>
      </c>
      <c r="C22" s="227"/>
      <c r="D22" s="284"/>
      <c r="E22" s="284"/>
      <c r="F22" s="284"/>
      <c r="G22" s="284"/>
      <c r="H22" s="284"/>
      <c r="I22" s="284"/>
      <c r="J22" s="284"/>
      <c r="K22" s="22"/>
      <c r="L22" s="50"/>
      <c r="M22" s="50"/>
      <c r="N22" s="50"/>
      <c r="P22" s="9"/>
      <c r="R22" s="124"/>
      <c r="S22" s="9"/>
      <c r="T22" s="9"/>
      <c r="U22" s="9"/>
      <c r="V22" s="9"/>
    </row>
    <row r="23" spans="1:22" s="232" customFormat="1" ht="10" customHeight="1" x14ac:dyDescent="0.35">
      <c r="A23" s="24"/>
      <c r="B23" s="25"/>
      <c r="C23" s="25"/>
      <c r="D23" s="25"/>
      <c r="E23" s="25"/>
      <c r="F23" s="25"/>
      <c r="G23" s="25"/>
      <c r="H23" s="25"/>
      <c r="I23" s="25"/>
      <c r="J23" s="25"/>
      <c r="K23" s="26"/>
      <c r="L23" s="50"/>
      <c r="M23" s="50"/>
      <c r="N23" s="50"/>
      <c r="P23" s="9"/>
      <c r="R23" s="124"/>
      <c r="S23" s="9"/>
      <c r="T23" s="9"/>
      <c r="U23" s="9"/>
      <c r="V23" s="9"/>
    </row>
    <row r="24" spans="1:22" s="232" customFormat="1" ht="10" customHeight="1" x14ac:dyDescent="0.35">
      <c r="A24" s="9"/>
      <c r="B24" s="9"/>
      <c r="C24" s="9"/>
      <c r="D24" s="9"/>
      <c r="E24" s="9"/>
      <c r="F24" s="9"/>
      <c r="G24" s="9"/>
      <c r="H24" s="9"/>
      <c r="I24" s="9"/>
      <c r="J24" s="9"/>
      <c r="L24" s="50"/>
      <c r="M24" s="50"/>
      <c r="N24" s="50"/>
      <c r="P24" s="9"/>
      <c r="R24" s="128"/>
      <c r="S24" s="9"/>
      <c r="T24" s="9"/>
      <c r="U24" s="9"/>
      <c r="V24" s="9"/>
    </row>
    <row r="25" spans="1:22" ht="10" customHeight="1" x14ac:dyDescent="0.35">
      <c r="A25" s="16"/>
      <c r="B25" s="17"/>
      <c r="C25" s="17"/>
      <c r="D25" s="17"/>
      <c r="E25" s="17"/>
      <c r="F25" s="17"/>
      <c r="G25" s="17"/>
      <c r="H25" s="17"/>
      <c r="I25" s="17"/>
      <c r="J25" s="17"/>
      <c r="K25" s="18"/>
      <c r="Q25" s="232"/>
      <c r="R25" s="12"/>
    </row>
    <row r="26" spans="1:22" ht="18" customHeight="1" x14ac:dyDescent="0.35">
      <c r="A26" s="19"/>
      <c r="B26" s="228" t="s">
        <v>880</v>
      </c>
      <c r="C26" s="228"/>
      <c r="D26" s="229"/>
      <c r="E26" s="229"/>
      <c r="F26" s="229"/>
      <c r="G26" s="229"/>
      <c r="H26" s="229"/>
      <c r="I26" s="229"/>
      <c r="J26" s="229"/>
      <c r="K26" s="22"/>
      <c r="Q26" s="48"/>
      <c r="R26" s="49"/>
    </row>
    <row r="27" spans="1:22" ht="18" customHeight="1" x14ac:dyDescent="0.35">
      <c r="A27" s="19"/>
      <c r="B27" s="227" t="s">
        <v>889</v>
      </c>
      <c r="C27" s="227"/>
      <c r="D27" s="333"/>
      <c r="E27" s="333"/>
      <c r="F27" s="333"/>
      <c r="G27" s="333"/>
      <c r="H27" s="333"/>
      <c r="I27" s="333"/>
      <c r="J27" s="333"/>
      <c r="K27" s="22"/>
      <c r="Q27" s="232"/>
      <c r="R27" s="12"/>
    </row>
    <row r="28" spans="1:22" ht="10" customHeight="1" x14ac:dyDescent="0.35">
      <c r="A28" s="19"/>
      <c r="B28" s="21"/>
      <c r="C28" s="21"/>
      <c r="D28" s="21"/>
      <c r="E28" s="21"/>
      <c r="F28" s="21"/>
      <c r="G28" s="21"/>
      <c r="H28" s="21"/>
      <c r="I28" s="21"/>
      <c r="J28" s="21"/>
      <c r="K28" s="22"/>
    </row>
    <row r="29" spans="1:22" ht="18" customHeight="1" x14ac:dyDescent="0.35">
      <c r="A29" s="19"/>
      <c r="B29" s="228" t="s">
        <v>890</v>
      </c>
      <c r="C29" s="228"/>
      <c r="D29" s="335" t="s">
        <v>116</v>
      </c>
      <c r="E29" s="335"/>
      <c r="F29" s="335"/>
      <c r="G29" s="21"/>
      <c r="H29" s="47"/>
      <c r="I29" s="21"/>
      <c r="J29" s="33" t="s">
        <v>37</v>
      </c>
      <c r="K29" s="22"/>
    </row>
    <row r="30" spans="1:22" ht="18" customHeight="1" x14ac:dyDescent="0.35">
      <c r="A30" s="19"/>
      <c r="B30" s="129"/>
      <c r="C30" s="230" t="s">
        <v>95</v>
      </c>
      <c r="D30" s="202"/>
      <c r="E30" s="125" t="s">
        <v>96</v>
      </c>
      <c r="F30" s="202"/>
      <c r="G30" s="158"/>
      <c r="H30" s="72"/>
      <c r="I30" s="127"/>
      <c r="J30" s="45">
        <f>ROUND(((F30-D30)/30.4),0)</f>
        <v>0</v>
      </c>
      <c r="K30" s="22"/>
      <c r="O30" s="50"/>
    </row>
    <row r="31" spans="1:22" ht="18" customHeight="1" x14ac:dyDescent="0.35">
      <c r="A31" s="19"/>
      <c r="B31" s="129"/>
      <c r="C31" s="230" t="s">
        <v>95</v>
      </c>
      <c r="D31" s="202"/>
      <c r="E31" s="125" t="s">
        <v>96</v>
      </c>
      <c r="F31" s="202"/>
      <c r="G31" s="158"/>
      <c r="H31" s="72"/>
      <c r="I31" s="127"/>
      <c r="J31" s="45">
        <f>ROUND(((F31-D31)/30.4),0)</f>
        <v>0</v>
      </c>
      <c r="K31" s="22"/>
      <c r="O31" s="50"/>
    </row>
    <row r="32" spans="1:22" ht="10" customHeight="1" x14ac:dyDescent="0.35">
      <c r="A32" s="19"/>
      <c r="B32" s="227"/>
      <c r="C32" s="227"/>
      <c r="D32" s="85"/>
      <c r="E32" s="229"/>
      <c r="F32" s="229"/>
      <c r="G32" s="229"/>
      <c r="H32" s="229"/>
      <c r="I32" s="229"/>
      <c r="J32" s="229"/>
      <c r="K32" s="22"/>
    </row>
    <row r="33" spans="1:15" ht="18" customHeight="1" x14ac:dyDescent="0.35">
      <c r="A33" s="19"/>
      <c r="B33" s="228" t="s">
        <v>125</v>
      </c>
      <c r="C33" s="228"/>
      <c r="D33" s="229"/>
      <c r="E33" s="229"/>
      <c r="F33" s="229"/>
      <c r="G33" s="229"/>
      <c r="H33" s="229"/>
      <c r="I33" s="229"/>
      <c r="J33" s="229"/>
      <c r="K33" s="22"/>
    </row>
    <row r="34" spans="1:15" ht="18" customHeight="1" x14ac:dyDescent="0.35">
      <c r="A34" s="19"/>
      <c r="B34" s="227" t="s">
        <v>43</v>
      </c>
      <c r="C34" s="227"/>
      <c r="D34" s="284"/>
      <c r="E34" s="284"/>
      <c r="F34" s="284"/>
      <c r="G34" s="284"/>
      <c r="H34" s="284"/>
      <c r="I34" s="284"/>
      <c r="J34" s="284"/>
      <c r="K34" s="22"/>
    </row>
    <row r="35" spans="1:15" ht="18" customHeight="1" x14ac:dyDescent="0.35">
      <c r="A35" s="19"/>
      <c r="B35" s="227" t="s">
        <v>891</v>
      </c>
      <c r="C35" s="227"/>
      <c r="D35" s="284"/>
      <c r="E35" s="284"/>
      <c r="F35" s="284"/>
      <c r="G35" s="284"/>
      <c r="H35" s="284"/>
      <c r="I35" s="284"/>
      <c r="J35" s="284"/>
      <c r="K35" s="22"/>
    </row>
    <row r="36" spans="1:15" ht="18" customHeight="1" x14ac:dyDescent="0.35">
      <c r="A36" s="19"/>
      <c r="B36" s="227" t="s">
        <v>123</v>
      </c>
      <c r="C36" s="227"/>
      <c r="D36" s="284"/>
      <c r="E36" s="284"/>
      <c r="F36" s="284"/>
      <c r="G36" s="284"/>
      <c r="H36" s="284"/>
      <c r="I36" s="284"/>
      <c r="J36" s="284"/>
      <c r="K36" s="22"/>
    </row>
    <row r="37" spans="1:15" ht="18" customHeight="1" x14ac:dyDescent="0.35">
      <c r="A37" s="19"/>
      <c r="B37" s="227" t="s">
        <v>54</v>
      </c>
      <c r="C37" s="227"/>
      <c r="D37" s="284"/>
      <c r="E37" s="284"/>
      <c r="F37" s="284"/>
      <c r="G37" s="284"/>
      <c r="H37" s="284"/>
      <c r="I37" s="284"/>
      <c r="J37" s="284"/>
      <c r="K37" s="22"/>
    </row>
    <row r="38" spans="1:15" ht="10" customHeight="1" x14ac:dyDescent="0.35">
      <c r="A38" s="24"/>
      <c r="B38" s="25"/>
      <c r="C38" s="25"/>
      <c r="D38" s="25"/>
      <c r="E38" s="25"/>
      <c r="F38" s="25"/>
      <c r="G38" s="25"/>
      <c r="H38" s="25"/>
      <c r="I38" s="25"/>
      <c r="J38" s="25"/>
      <c r="K38" s="26"/>
    </row>
    <row r="39" spans="1:15" ht="10" customHeight="1" x14ac:dyDescent="0.35"/>
    <row r="40" spans="1:15" ht="10" customHeight="1" x14ac:dyDescent="0.35">
      <c r="A40" s="16"/>
      <c r="B40" s="17"/>
      <c r="C40" s="17"/>
      <c r="D40" s="17"/>
      <c r="E40" s="17"/>
      <c r="F40" s="17"/>
      <c r="G40" s="17"/>
      <c r="H40" s="17"/>
      <c r="I40" s="17"/>
      <c r="J40" s="17"/>
      <c r="K40" s="18"/>
    </row>
    <row r="41" spans="1:15" ht="18" customHeight="1" x14ac:dyDescent="0.35">
      <c r="A41" s="19"/>
      <c r="B41" s="228" t="s">
        <v>881</v>
      </c>
      <c r="C41" s="228"/>
      <c r="D41" s="229"/>
      <c r="E41" s="229"/>
      <c r="F41" s="229"/>
      <c r="G41" s="229"/>
      <c r="H41" s="229"/>
      <c r="I41" s="229"/>
      <c r="J41" s="229"/>
      <c r="K41" s="22"/>
    </row>
    <row r="42" spans="1:15" ht="18" customHeight="1" x14ac:dyDescent="0.35">
      <c r="A42" s="19"/>
      <c r="B42" s="227" t="s">
        <v>889</v>
      </c>
      <c r="C42" s="227"/>
      <c r="D42" s="333"/>
      <c r="E42" s="333"/>
      <c r="F42" s="333"/>
      <c r="G42" s="333"/>
      <c r="H42" s="333"/>
      <c r="I42" s="333"/>
      <c r="J42" s="333"/>
      <c r="K42" s="22"/>
    </row>
    <row r="43" spans="1:15" ht="10" customHeight="1" x14ac:dyDescent="0.35">
      <c r="A43" s="19"/>
      <c r="B43" s="21"/>
      <c r="C43" s="21"/>
      <c r="D43" s="21"/>
      <c r="E43" s="21"/>
      <c r="F43" s="21"/>
      <c r="G43" s="21"/>
      <c r="H43" s="21"/>
      <c r="I43" s="21"/>
      <c r="J43" s="21"/>
      <c r="K43" s="22"/>
    </row>
    <row r="44" spans="1:15" ht="18" customHeight="1" x14ac:dyDescent="0.35">
      <c r="A44" s="19"/>
      <c r="B44" s="228" t="s">
        <v>890</v>
      </c>
      <c r="C44" s="228"/>
      <c r="D44" s="335" t="s">
        <v>116</v>
      </c>
      <c r="E44" s="335"/>
      <c r="F44" s="335"/>
      <c r="G44" s="21"/>
      <c r="H44" s="47"/>
      <c r="I44" s="21"/>
      <c r="J44" s="33" t="s">
        <v>37</v>
      </c>
      <c r="K44" s="22"/>
    </row>
    <row r="45" spans="1:15" ht="18" customHeight="1" x14ac:dyDescent="0.35">
      <c r="A45" s="19"/>
      <c r="B45" s="129"/>
      <c r="C45" s="230" t="s">
        <v>95</v>
      </c>
      <c r="D45" s="202"/>
      <c r="E45" s="125" t="s">
        <v>96</v>
      </c>
      <c r="F45" s="202"/>
      <c r="G45" s="158"/>
      <c r="H45" s="72"/>
      <c r="I45" s="127"/>
      <c r="J45" s="45">
        <f>ROUND(((F45-D45)/30.4),0)</f>
        <v>0</v>
      </c>
      <c r="K45" s="22"/>
      <c r="O45" s="50"/>
    </row>
    <row r="46" spans="1:15" ht="18" customHeight="1" x14ac:dyDescent="0.35">
      <c r="A46" s="19"/>
      <c r="B46" s="129"/>
      <c r="C46" s="230" t="s">
        <v>95</v>
      </c>
      <c r="D46" s="202"/>
      <c r="E46" s="125" t="s">
        <v>96</v>
      </c>
      <c r="F46" s="202"/>
      <c r="G46" s="158"/>
      <c r="H46" s="72"/>
      <c r="I46" s="127"/>
      <c r="J46" s="45">
        <f>ROUND(((F46-D46)/30.4),0)</f>
        <v>0</v>
      </c>
      <c r="K46" s="22"/>
      <c r="O46" s="50"/>
    </row>
    <row r="47" spans="1:15" ht="10" customHeight="1" x14ac:dyDescent="0.35">
      <c r="A47" s="19"/>
      <c r="B47" s="227"/>
      <c r="C47" s="227"/>
      <c r="D47" s="85"/>
      <c r="E47" s="229"/>
      <c r="F47" s="229"/>
      <c r="G47" s="229"/>
      <c r="H47" s="229"/>
      <c r="I47" s="229"/>
      <c r="J47" s="229"/>
      <c r="K47" s="22"/>
    </row>
    <row r="48" spans="1:15" ht="18" customHeight="1" x14ac:dyDescent="0.35">
      <c r="A48" s="19"/>
      <c r="B48" s="228" t="s">
        <v>125</v>
      </c>
      <c r="C48" s="228"/>
      <c r="D48" s="229"/>
      <c r="E48" s="229"/>
      <c r="F48" s="229"/>
      <c r="G48" s="229"/>
      <c r="H48" s="229"/>
      <c r="I48" s="229"/>
      <c r="J48" s="229"/>
      <c r="K48" s="22"/>
    </row>
    <row r="49" spans="1:15" ht="18" customHeight="1" x14ac:dyDescent="0.35">
      <c r="A49" s="19"/>
      <c r="B49" s="227" t="s">
        <v>43</v>
      </c>
      <c r="C49" s="227"/>
      <c r="D49" s="284"/>
      <c r="E49" s="284"/>
      <c r="F49" s="284"/>
      <c r="G49" s="284"/>
      <c r="H49" s="284"/>
      <c r="I49" s="284"/>
      <c r="J49" s="284"/>
      <c r="K49" s="22"/>
    </row>
    <row r="50" spans="1:15" ht="18" customHeight="1" x14ac:dyDescent="0.35">
      <c r="A50" s="19"/>
      <c r="B50" s="227" t="s">
        <v>891</v>
      </c>
      <c r="C50" s="227"/>
      <c r="D50" s="284"/>
      <c r="E50" s="284"/>
      <c r="F50" s="284"/>
      <c r="G50" s="284"/>
      <c r="H50" s="284"/>
      <c r="I50" s="284"/>
      <c r="J50" s="284"/>
      <c r="K50" s="22"/>
    </row>
    <row r="51" spans="1:15" ht="18" customHeight="1" x14ac:dyDescent="0.35">
      <c r="A51" s="19"/>
      <c r="B51" s="227" t="s">
        <v>123</v>
      </c>
      <c r="C51" s="227"/>
      <c r="D51" s="284"/>
      <c r="E51" s="284"/>
      <c r="F51" s="284"/>
      <c r="G51" s="284"/>
      <c r="H51" s="284"/>
      <c r="I51" s="284"/>
      <c r="J51" s="284"/>
      <c r="K51" s="22"/>
    </row>
    <row r="52" spans="1:15" ht="18" customHeight="1" x14ac:dyDescent="0.35">
      <c r="A52" s="19"/>
      <c r="B52" s="227" t="s">
        <v>54</v>
      </c>
      <c r="C52" s="227"/>
      <c r="D52" s="284"/>
      <c r="E52" s="284"/>
      <c r="F52" s="284"/>
      <c r="G52" s="284"/>
      <c r="H52" s="284"/>
      <c r="I52" s="284"/>
      <c r="J52" s="284"/>
      <c r="K52" s="22"/>
    </row>
    <row r="53" spans="1:15" ht="10" customHeight="1" x14ac:dyDescent="0.35">
      <c r="A53" s="24"/>
      <c r="B53" s="25"/>
      <c r="C53" s="25"/>
      <c r="D53" s="25"/>
      <c r="E53" s="25"/>
      <c r="F53" s="25"/>
      <c r="G53" s="25"/>
      <c r="H53" s="25"/>
      <c r="I53" s="25"/>
      <c r="J53" s="25"/>
      <c r="K53" s="26"/>
    </row>
    <row r="54" spans="1:15" ht="10" customHeight="1" x14ac:dyDescent="0.35"/>
    <row r="55" spans="1:15" ht="10" customHeight="1" x14ac:dyDescent="0.35">
      <c r="A55" s="16"/>
      <c r="B55" s="17"/>
      <c r="C55" s="17"/>
      <c r="D55" s="17"/>
      <c r="E55" s="17"/>
      <c r="F55" s="17"/>
      <c r="G55" s="17"/>
      <c r="H55" s="17"/>
      <c r="I55" s="17"/>
      <c r="J55" s="17"/>
      <c r="K55" s="18"/>
    </row>
    <row r="56" spans="1:15" ht="18" customHeight="1" x14ac:dyDescent="0.35">
      <c r="A56" s="19"/>
      <c r="B56" s="228" t="s">
        <v>882</v>
      </c>
      <c r="C56" s="228"/>
      <c r="D56" s="229"/>
      <c r="E56" s="229"/>
      <c r="F56" s="229"/>
      <c r="G56" s="229"/>
      <c r="H56" s="229"/>
      <c r="I56" s="229"/>
      <c r="J56" s="229"/>
      <c r="K56" s="22"/>
    </row>
    <row r="57" spans="1:15" ht="18" customHeight="1" x14ac:dyDescent="0.35">
      <c r="A57" s="19"/>
      <c r="B57" s="227" t="s">
        <v>889</v>
      </c>
      <c r="C57" s="227"/>
      <c r="D57" s="333"/>
      <c r="E57" s="333"/>
      <c r="F57" s="333"/>
      <c r="G57" s="333"/>
      <c r="H57" s="333"/>
      <c r="I57" s="333"/>
      <c r="J57" s="333"/>
      <c r="K57" s="22"/>
    </row>
    <row r="58" spans="1:15" ht="10" customHeight="1" x14ac:dyDescent="0.35">
      <c r="A58" s="19"/>
      <c r="B58" s="21"/>
      <c r="C58" s="21"/>
      <c r="D58" s="21"/>
      <c r="E58" s="21"/>
      <c r="F58" s="21"/>
      <c r="G58" s="21"/>
      <c r="H58" s="21"/>
      <c r="I58" s="21"/>
      <c r="J58" s="21"/>
      <c r="K58" s="22"/>
    </row>
    <row r="59" spans="1:15" ht="18" customHeight="1" x14ac:dyDescent="0.35">
      <c r="A59" s="19"/>
      <c r="B59" s="228" t="s">
        <v>890</v>
      </c>
      <c r="C59" s="228"/>
      <c r="D59" s="335" t="s">
        <v>116</v>
      </c>
      <c r="E59" s="335"/>
      <c r="F59" s="335"/>
      <c r="G59" s="21"/>
      <c r="H59" s="47"/>
      <c r="I59" s="21"/>
      <c r="J59" s="33" t="s">
        <v>37</v>
      </c>
      <c r="K59" s="22"/>
    </row>
    <row r="60" spans="1:15" ht="18" customHeight="1" x14ac:dyDescent="0.35">
      <c r="A60" s="19"/>
      <c r="B60" s="129"/>
      <c r="C60" s="230" t="s">
        <v>95</v>
      </c>
      <c r="D60" s="202"/>
      <c r="E60" s="125" t="s">
        <v>96</v>
      </c>
      <c r="F60" s="202"/>
      <c r="G60" s="158"/>
      <c r="H60" s="72"/>
      <c r="I60" s="127"/>
      <c r="J60" s="45">
        <f>ROUND(((F60-D60)/30.4),0)</f>
        <v>0</v>
      </c>
      <c r="K60" s="22"/>
      <c r="O60" s="50"/>
    </row>
    <row r="61" spans="1:15" ht="18" customHeight="1" x14ac:dyDescent="0.35">
      <c r="A61" s="19"/>
      <c r="B61" s="129"/>
      <c r="C61" s="230" t="s">
        <v>95</v>
      </c>
      <c r="D61" s="202"/>
      <c r="E61" s="125" t="s">
        <v>96</v>
      </c>
      <c r="F61" s="202"/>
      <c r="G61" s="158"/>
      <c r="H61" s="72"/>
      <c r="I61" s="127"/>
      <c r="J61" s="45">
        <f>ROUND(((F61-D61)/30.4),0)</f>
        <v>0</v>
      </c>
      <c r="K61" s="22"/>
      <c r="O61" s="50"/>
    </row>
    <row r="62" spans="1:15" ht="10" customHeight="1" x14ac:dyDescent="0.35">
      <c r="A62" s="19"/>
      <c r="B62" s="227"/>
      <c r="C62" s="227"/>
      <c r="D62" s="85"/>
      <c r="E62" s="229"/>
      <c r="F62" s="229"/>
      <c r="G62" s="229"/>
      <c r="H62" s="229"/>
      <c r="I62" s="229"/>
      <c r="J62" s="229"/>
      <c r="K62" s="22"/>
    </row>
    <row r="63" spans="1:15" ht="18" customHeight="1" x14ac:dyDescent="0.35">
      <c r="A63" s="19"/>
      <c r="B63" s="228" t="s">
        <v>125</v>
      </c>
      <c r="C63" s="228"/>
      <c r="D63" s="229"/>
      <c r="E63" s="229"/>
      <c r="F63" s="229"/>
      <c r="G63" s="229"/>
      <c r="H63" s="229"/>
      <c r="I63" s="229"/>
      <c r="J63" s="229"/>
      <c r="K63" s="22"/>
    </row>
    <row r="64" spans="1:15" ht="18" customHeight="1" x14ac:dyDescent="0.35">
      <c r="A64" s="19"/>
      <c r="B64" s="227" t="s">
        <v>43</v>
      </c>
      <c r="C64" s="227"/>
      <c r="D64" s="284"/>
      <c r="E64" s="284"/>
      <c r="F64" s="284"/>
      <c r="G64" s="284"/>
      <c r="H64" s="284"/>
      <c r="I64" s="284"/>
      <c r="J64" s="284"/>
      <c r="K64" s="22"/>
    </row>
    <row r="65" spans="1:15" ht="18" customHeight="1" x14ac:dyDescent="0.35">
      <c r="A65" s="19"/>
      <c r="B65" s="227" t="s">
        <v>891</v>
      </c>
      <c r="C65" s="227"/>
      <c r="D65" s="284"/>
      <c r="E65" s="284"/>
      <c r="F65" s="284"/>
      <c r="G65" s="284"/>
      <c r="H65" s="284"/>
      <c r="I65" s="284"/>
      <c r="J65" s="284"/>
      <c r="K65" s="22"/>
    </row>
    <row r="66" spans="1:15" ht="18" customHeight="1" x14ac:dyDescent="0.35">
      <c r="A66" s="19"/>
      <c r="B66" s="227" t="s">
        <v>123</v>
      </c>
      <c r="C66" s="227"/>
      <c r="D66" s="284"/>
      <c r="E66" s="284"/>
      <c r="F66" s="284"/>
      <c r="G66" s="284"/>
      <c r="H66" s="284"/>
      <c r="I66" s="284"/>
      <c r="J66" s="284"/>
      <c r="K66" s="22"/>
    </row>
    <row r="67" spans="1:15" ht="18" customHeight="1" x14ac:dyDescent="0.35">
      <c r="A67" s="19"/>
      <c r="B67" s="227" t="s">
        <v>54</v>
      </c>
      <c r="C67" s="227"/>
      <c r="D67" s="284"/>
      <c r="E67" s="284"/>
      <c r="F67" s="284"/>
      <c r="G67" s="284"/>
      <c r="H67" s="284"/>
      <c r="I67" s="284"/>
      <c r="J67" s="284"/>
      <c r="K67" s="22"/>
    </row>
    <row r="68" spans="1:15" ht="10" customHeight="1" x14ac:dyDescent="0.35">
      <c r="A68" s="24"/>
      <c r="B68" s="25"/>
      <c r="C68" s="25"/>
      <c r="D68" s="25"/>
      <c r="E68" s="25"/>
      <c r="F68" s="25"/>
      <c r="G68" s="25"/>
      <c r="H68" s="25"/>
      <c r="I68" s="25"/>
      <c r="J68" s="25"/>
      <c r="K68" s="26"/>
    </row>
    <row r="69" spans="1:15" ht="10" customHeight="1" x14ac:dyDescent="0.35"/>
    <row r="70" spans="1:15" ht="10" customHeight="1" x14ac:dyDescent="0.35">
      <c r="A70" s="16"/>
      <c r="B70" s="17"/>
      <c r="C70" s="17"/>
      <c r="D70" s="17"/>
      <c r="E70" s="17"/>
      <c r="F70" s="17"/>
      <c r="G70" s="17"/>
      <c r="H70" s="17"/>
      <c r="I70" s="17"/>
      <c r="J70" s="17"/>
      <c r="K70" s="18"/>
    </row>
    <row r="71" spans="1:15" ht="18" customHeight="1" x14ac:dyDescent="0.35">
      <c r="A71" s="19"/>
      <c r="B71" s="228" t="s">
        <v>883</v>
      </c>
      <c r="C71" s="228"/>
      <c r="D71" s="229"/>
      <c r="E71" s="229"/>
      <c r="F71" s="229"/>
      <c r="G71" s="229"/>
      <c r="H71" s="229"/>
      <c r="I71" s="229"/>
      <c r="J71" s="229"/>
      <c r="K71" s="22"/>
    </row>
    <row r="72" spans="1:15" ht="18" customHeight="1" x14ac:dyDescent="0.35">
      <c r="A72" s="19"/>
      <c r="B72" s="227" t="s">
        <v>889</v>
      </c>
      <c r="C72" s="227"/>
      <c r="D72" s="333"/>
      <c r="E72" s="333"/>
      <c r="F72" s="333"/>
      <c r="G72" s="333"/>
      <c r="H72" s="333"/>
      <c r="I72" s="333"/>
      <c r="J72" s="333"/>
      <c r="K72" s="22"/>
    </row>
    <row r="73" spans="1:15" ht="10" customHeight="1" x14ac:dyDescent="0.35">
      <c r="A73" s="19"/>
      <c r="B73" s="21"/>
      <c r="C73" s="21"/>
      <c r="D73" s="21"/>
      <c r="E73" s="21"/>
      <c r="F73" s="21"/>
      <c r="G73" s="21"/>
      <c r="H73" s="21"/>
      <c r="I73" s="21"/>
      <c r="J73" s="21"/>
      <c r="K73" s="22"/>
    </row>
    <row r="74" spans="1:15" ht="18" customHeight="1" x14ac:dyDescent="0.35">
      <c r="A74" s="19"/>
      <c r="B74" s="228" t="s">
        <v>890</v>
      </c>
      <c r="C74" s="228"/>
      <c r="D74" s="335" t="s">
        <v>116</v>
      </c>
      <c r="E74" s="335"/>
      <c r="F74" s="335"/>
      <c r="G74" s="21"/>
      <c r="H74" s="47"/>
      <c r="I74" s="21"/>
      <c r="J74" s="33" t="s">
        <v>37</v>
      </c>
      <c r="K74" s="22"/>
    </row>
    <row r="75" spans="1:15" ht="18" customHeight="1" x14ac:dyDescent="0.35">
      <c r="A75" s="19"/>
      <c r="B75" s="129"/>
      <c r="C75" s="230" t="s">
        <v>95</v>
      </c>
      <c r="D75" s="202"/>
      <c r="E75" s="125" t="s">
        <v>96</v>
      </c>
      <c r="F75" s="202"/>
      <c r="G75" s="158"/>
      <c r="H75" s="72"/>
      <c r="I75" s="127"/>
      <c r="J75" s="45">
        <f>ROUND(((F75-D75)/30.4),0)</f>
        <v>0</v>
      </c>
      <c r="K75" s="22"/>
      <c r="O75" s="50"/>
    </row>
    <row r="76" spans="1:15" ht="18" customHeight="1" x14ac:dyDescent="0.35">
      <c r="A76" s="19"/>
      <c r="B76" s="129"/>
      <c r="C76" s="230" t="s">
        <v>95</v>
      </c>
      <c r="D76" s="202"/>
      <c r="E76" s="125" t="s">
        <v>96</v>
      </c>
      <c r="F76" s="202"/>
      <c r="G76" s="158"/>
      <c r="H76" s="72"/>
      <c r="I76" s="127"/>
      <c r="J76" s="45">
        <f>ROUND(((F76-D76)/30.4),0)</f>
        <v>0</v>
      </c>
      <c r="K76" s="22"/>
      <c r="O76" s="50"/>
    </row>
    <row r="77" spans="1:15" ht="10" customHeight="1" x14ac:dyDescent="0.35">
      <c r="A77" s="19"/>
      <c r="B77" s="227"/>
      <c r="C77" s="227"/>
      <c r="D77" s="85"/>
      <c r="E77" s="229"/>
      <c r="F77" s="229"/>
      <c r="G77" s="229"/>
      <c r="H77" s="229"/>
      <c r="I77" s="229"/>
      <c r="J77" s="229"/>
      <c r="K77" s="22"/>
    </row>
    <row r="78" spans="1:15" ht="18" customHeight="1" x14ac:dyDescent="0.35">
      <c r="A78" s="19"/>
      <c r="B78" s="228" t="s">
        <v>125</v>
      </c>
      <c r="C78" s="228"/>
      <c r="D78" s="229"/>
      <c r="E78" s="229"/>
      <c r="F78" s="229"/>
      <c r="G78" s="229"/>
      <c r="H78" s="229"/>
      <c r="I78" s="229"/>
      <c r="J78" s="229"/>
      <c r="K78" s="22"/>
    </row>
    <row r="79" spans="1:15" ht="18" customHeight="1" x14ac:dyDescent="0.35">
      <c r="A79" s="19"/>
      <c r="B79" s="227" t="s">
        <v>43</v>
      </c>
      <c r="C79" s="227"/>
      <c r="D79" s="284"/>
      <c r="E79" s="284"/>
      <c r="F79" s="284"/>
      <c r="G79" s="284"/>
      <c r="H79" s="284"/>
      <c r="I79" s="284"/>
      <c r="J79" s="284"/>
      <c r="K79" s="22"/>
    </row>
    <row r="80" spans="1:15" ht="18" customHeight="1" x14ac:dyDescent="0.35">
      <c r="A80" s="19"/>
      <c r="B80" s="227" t="s">
        <v>891</v>
      </c>
      <c r="C80" s="227"/>
      <c r="D80" s="284"/>
      <c r="E80" s="284"/>
      <c r="F80" s="284"/>
      <c r="G80" s="284"/>
      <c r="H80" s="284"/>
      <c r="I80" s="284"/>
      <c r="J80" s="284"/>
      <c r="K80" s="22"/>
    </row>
    <row r="81" spans="1:15" ht="18" customHeight="1" x14ac:dyDescent="0.35">
      <c r="A81" s="19"/>
      <c r="B81" s="227" t="s">
        <v>123</v>
      </c>
      <c r="C81" s="227"/>
      <c r="D81" s="284"/>
      <c r="E81" s="284"/>
      <c r="F81" s="284"/>
      <c r="G81" s="284"/>
      <c r="H81" s="284"/>
      <c r="I81" s="284"/>
      <c r="J81" s="284"/>
      <c r="K81" s="22"/>
    </row>
    <row r="82" spans="1:15" ht="18" customHeight="1" x14ac:dyDescent="0.35">
      <c r="A82" s="19"/>
      <c r="B82" s="227" t="s">
        <v>54</v>
      </c>
      <c r="C82" s="227"/>
      <c r="D82" s="284"/>
      <c r="E82" s="284"/>
      <c r="F82" s="284"/>
      <c r="G82" s="284"/>
      <c r="H82" s="284"/>
      <c r="I82" s="284"/>
      <c r="J82" s="284"/>
      <c r="K82" s="22"/>
    </row>
    <row r="83" spans="1:15" ht="10" customHeight="1" x14ac:dyDescent="0.35">
      <c r="A83" s="24"/>
      <c r="B83" s="25"/>
      <c r="C83" s="25"/>
      <c r="D83" s="25"/>
      <c r="E83" s="25"/>
      <c r="F83" s="25"/>
      <c r="G83" s="25"/>
      <c r="H83" s="25"/>
      <c r="I83" s="25"/>
      <c r="J83" s="25"/>
      <c r="K83" s="26"/>
    </row>
    <row r="84" spans="1:15" ht="10" customHeight="1" x14ac:dyDescent="0.35"/>
    <row r="85" spans="1:15" ht="10" customHeight="1" x14ac:dyDescent="0.35">
      <c r="A85" s="16"/>
      <c r="B85" s="17"/>
      <c r="C85" s="17"/>
      <c r="D85" s="17"/>
      <c r="E85" s="17"/>
      <c r="F85" s="17"/>
      <c r="G85" s="17"/>
      <c r="H85" s="17"/>
      <c r="I85" s="17"/>
      <c r="J85" s="17"/>
      <c r="K85" s="18"/>
    </row>
    <row r="86" spans="1:15" ht="18" customHeight="1" x14ac:dyDescent="0.35">
      <c r="A86" s="19"/>
      <c r="B86" s="228" t="s">
        <v>884</v>
      </c>
      <c r="C86" s="228"/>
      <c r="D86" s="229"/>
      <c r="E86" s="229"/>
      <c r="F86" s="229"/>
      <c r="G86" s="229"/>
      <c r="H86" s="229"/>
      <c r="I86" s="229"/>
      <c r="J86" s="229"/>
      <c r="K86" s="22"/>
    </row>
    <row r="87" spans="1:15" ht="18" customHeight="1" x14ac:dyDescent="0.35">
      <c r="A87" s="19"/>
      <c r="B87" s="227" t="s">
        <v>889</v>
      </c>
      <c r="C87" s="227"/>
      <c r="D87" s="333"/>
      <c r="E87" s="333"/>
      <c r="F87" s="333"/>
      <c r="G87" s="333"/>
      <c r="H87" s="333"/>
      <c r="I87" s="333"/>
      <c r="J87" s="333"/>
      <c r="K87" s="22"/>
    </row>
    <row r="88" spans="1:15" ht="10" customHeight="1" x14ac:dyDescent="0.35">
      <c r="A88" s="19"/>
      <c r="B88" s="21"/>
      <c r="C88" s="21"/>
      <c r="D88" s="21"/>
      <c r="E88" s="21"/>
      <c r="F88" s="21"/>
      <c r="G88" s="21"/>
      <c r="H88" s="21"/>
      <c r="I88" s="21"/>
      <c r="J88" s="21"/>
      <c r="K88" s="22"/>
    </row>
    <row r="89" spans="1:15" ht="18" customHeight="1" x14ac:dyDescent="0.35">
      <c r="A89" s="19"/>
      <c r="B89" s="228" t="s">
        <v>890</v>
      </c>
      <c r="C89" s="228"/>
      <c r="D89" s="335" t="s">
        <v>116</v>
      </c>
      <c r="E89" s="335"/>
      <c r="F89" s="335"/>
      <c r="G89" s="21"/>
      <c r="H89" s="47"/>
      <c r="I89" s="21"/>
      <c r="J89" s="33" t="s">
        <v>37</v>
      </c>
      <c r="K89" s="22"/>
    </row>
    <row r="90" spans="1:15" ht="18" customHeight="1" x14ac:dyDescent="0.35">
      <c r="A90" s="19"/>
      <c r="B90" s="129"/>
      <c r="C90" s="230" t="s">
        <v>95</v>
      </c>
      <c r="D90" s="202"/>
      <c r="E90" s="125" t="s">
        <v>96</v>
      </c>
      <c r="F90" s="202"/>
      <c r="G90" s="158"/>
      <c r="H90" s="72"/>
      <c r="I90" s="127"/>
      <c r="J90" s="45">
        <f>ROUND(((F90-D90)/30.4),0)</f>
        <v>0</v>
      </c>
      <c r="K90" s="22"/>
      <c r="O90" s="50"/>
    </row>
    <row r="91" spans="1:15" ht="18" customHeight="1" x14ac:dyDescent="0.35">
      <c r="A91" s="19"/>
      <c r="B91" s="129"/>
      <c r="C91" s="230" t="s">
        <v>95</v>
      </c>
      <c r="D91" s="202"/>
      <c r="E91" s="125" t="s">
        <v>96</v>
      </c>
      <c r="F91" s="202"/>
      <c r="G91" s="158"/>
      <c r="H91" s="72"/>
      <c r="I91" s="127"/>
      <c r="J91" s="45">
        <f>ROUND(((F91-D91)/30.4),0)</f>
        <v>0</v>
      </c>
      <c r="K91" s="22"/>
      <c r="O91" s="50"/>
    </row>
    <row r="92" spans="1:15" ht="10" customHeight="1" x14ac:dyDescent="0.35">
      <c r="A92" s="19"/>
      <c r="B92" s="227"/>
      <c r="C92" s="227"/>
      <c r="D92" s="85"/>
      <c r="E92" s="229"/>
      <c r="F92" s="229"/>
      <c r="G92" s="229"/>
      <c r="H92" s="229"/>
      <c r="I92" s="229"/>
      <c r="J92" s="229"/>
      <c r="K92" s="22"/>
    </row>
    <row r="93" spans="1:15" ht="18" customHeight="1" x14ac:dyDescent="0.35">
      <c r="A93" s="19"/>
      <c r="B93" s="228" t="s">
        <v>125</v>
      </c>
      <c r="C93" s="228"/>
      <c r="D93" s="229"/>
      <c r="E93" s="229"/>
      <c r="F93" s="229"/>
      <c r="G93" s="229"/>
      <c r="H93" s="229"/>
      <c r="I93" s="229"/>
      <c r="J93" s="229"/>
      <c r="K93" s="22"/>
    </row>
    <row r="94" spans="1:15" ht="18" customHeight="1" x14ac:dyDescent="0.35">
      <c r="A94" s="19"/>
      <c r="B94" s="227" t="s">
        <v>43</v>
      </c>
      <c r="C94" s="227"/>
      <c r="D94" s="284"/>
      <c r="E94" s="284"/>
      <c r="F94" s="284"/>
      <c r="G94" s="284"/>
      <c r="H94" s="284"/>
      <c r="I94" s="284"/>
      <c r="J94" s="284"/>
      <c r="K94" s="22"/>
    </row>
    <row r="95" spans="1:15" ht="18" customHeight="1" x14ac:dyDescent="0.35">
      <c r="A95" s="19"/>
      <c r="B95" s="227" t="s">
        <v>891</v>
      </c>
      <c r="C95" s="227"/>
      <c r="D95" s="284"/>
      <c r="E95" s="284"/>
      <c r="F95" s="284"/>
      <c r="G95" s="284"/>
      <c r="H95" s="284"/>
      <c r="I95" s="284"/>
      <c r="J95" s="284"/>
      <c r="K95" s="22"/>
    </row>
    <row r="96" spans="1:15" ht="18" customHeight="1" x14ac:dyDescent="0.35">
      <c r="A96" s="19"/>
      <c r="B96" s="227" t="s">
        <v>123</v>
      </c>
      <c r="C96" s="227"/>
      <c r="D96" s="284"/>
      <c r="E96" s="284"/>
      <c r="F96" s="284"/>
      <c r="G96" s="284"/>
      <c r="H96" s="284"/>
      <c r="I96" s="284"/>
      <c r="J96" s="284"/>
      <c r="K96" s="22"/>
    </row>
    <row r="97" spans="1:15" ht="18" customHeight="1" x14ac:dyDescent="0.35">
      <c r="A97" s="19"/>
      <c r="B97" s="227" t="s">
        <v>54</v>
      </c>
      <c r="C97" s="227"/>
      <c r="D97" s="284"/>
      <c r="E97" s="284"/>
      <c r="F97" s="284"/>
      <c r="G97" s="284"/>
      <c r="H97" s="284"/>
      <c r="I97" s="284"/>
      <c r="J97" s="284"/>
      <c r="K97" s="22"/>
    </row>
    <row r="98" spans="1:15" ht="10" customHeight="1" x14ac:dyDescent="0.35">
      <c r="A98" s="24"/>
      <c r="B98" s="25"/>
      <c r="C98" s="25"/>
      <c r="D98" s="25"/>
      <c r="E98" s="25"/>
      <c r="F98" s="25"/>
      <c r="G98" s="25"/>
      <c r="H98" s="25"/>
      <c r="I98" s="25"/>
      <c r="J98" s="25"/>
      <c r="K98" s="26"/>
    </row>
    <row r="99" spans="1:15" ht="10" customHeight="1" x14ac:dyDescent="0.35"/>
    <row r="100" spans="1:15" ht="10" customHeight="1" x14ac:dyDescent="0.35">
      <c r="A100" s="16"/>
      <c r="B100" s="17"/>
      <c r="C100" s="17"/>
      <c r="D100" s="17"/>
      <c r="E100" s="17"/>
      <c r="F100" s="17"/>
      <c r="G100" s="17"/>
      <c r="H100" s="17"/>
      <c r="I100" s="17"/>
      <c r="J100" s="17"/>
      <c r="K100" s="18"/>
    </row>
    <row r="101" spans="1:15" ht="18" customHeight="1" x14ac:dyDescent="0.35">
      <c r="A101" s="19"/>
      <c r="B101" s="228" t="s">
        <v>885</v>
      </c>
      <c r="C101" s="228"/>
      <c r="D101" s="229"/>
      <c r="E101" s="229"/>
      <c r="F101" s="229"/>
      <c r="G101" s="229"/>
      <c r="H101" s="229"/>
      <c r="I101" s="229"/>
      <c r="J101" s="229"/>
      <c r="K101" s="22"/>
    </row>
    <row r="102" spans="1:15" ht="18" customHeight="1" x14ac:dyDescent="0.35">
      <c r="A102" s="19"/>
      <c r="B102" s="227" t="s">
        <v>889</v>
      </c>
      <c r="C102" s="227"/>
      <c r="D102" s="333"/>
      <c r="E102" s="333"/>
      <c r="F102" s="333"/>
      <c r="G102" s="333"/>
      <c r="H102" s="333"/>
      <c r="I102" s="333"/>
      <c r="J102" s="333"/>
      <c r="K102" s="22"/>
    </row>
    <row r="103" spans="1:15" ht="10" customHeight="1" x14ac:dyDescent="0.35">
      <c r="A103" s="19"/>
      <c r="B103" s="21"/>
      <c r="C103" s="21"/>
      <c r="D103" s="21"/>
      <c r="E103" s="21"/>
      <c r="F103" s="21"/>
      <c r="G103" s="21"/>
      <c r="H103" s="21"/>
      <c r="I103" s="21"/>
      <c r="J103" s="21"/>
      <c r="K103" s="22"/>
    </row>
    <row r="104" spans="1:15" ht="18" customHeight="1" x14ac:dyDescent="0.35">
      <c r="A104" s="19"/>
      <c r="B104" s="228" t="s">
        <v>890</v>
      </c>
      <c r="C104" s="228"/>
      <c r="D104" s="335" t="s">
        <v>116</v>
      </c>
      <c r="E104" s="335"/>
      <c r="F104" s="335"/>
      <c r="G104" s="21"/>
      <c r="H104" s="47"/>
      <c r="I104" s="21"/>
      <c r="J104" s="33" t="s">
        <v>37</v>
      </c>
      <c r="K104" s="22"/>
    </row>
    <row r="105" spans="1:15" ht="18" customHeight="1" x14ac:dyDescent="0.35">
      <c r="A105" s="19"/>
      <c r="B105" s="129"/>
      <c r="C105" s="230" t="s">
        <v>95</v>
      </c>
      <c r="D105" s="202"/>
      <c r="E105" s="125" t="s">
        <v>96</v>
      </c>
      <c r="F105" s="202"/>
      <c r="G105" s="158"/>
      <c r="H105" s="72"/>
      <c r="I105" s="127"/>
      <c r="J105" s="45">
        <f>ROUND(((F105-D105)/30.4),0)</f>
        <v>0</v>
      </c>
      <c r="K105" s="22"/>
      <c r="O105" s="50"/>
    </row>
    <row r="106" spans="1:15" ht="18" customHeight="1" x14ac:dyDescent="0.35">
      <c r="A106" s="19"/>
      <c r="B106" s="129"/>
      <c r="C106" s="230" t="s">
        <v>95</v>
      </c>
      <c r="D106" s="202"/>
      <c r="E106" s="125" t="s">
        <v>96</v>
      </c>
      <c r="F106" s="202"/>
      <c r="G106" s="158"/>
      <c r="H106" s="72"/>
      <c r="I106" s="127"/>
      <c r="J106" s="45">
        <f>ROUND(((F106-D106)/30.4),0)</f>
        <v>0</v>
      </c>
      <c r="K106" s="22"/>
      <c r="O106" s="50"/>
    </row>
    <row r="107" spans="1:15" ht="10" customHeight="1" x14ac:dyDescent="0.35">
      <c r="A107" s="19"/>
      <c r="B107" s="227"/>
      <c r="C107" s="227"/>
      <c r="D107" s="85"/>
      <c r="E107" s="229"/>
      <c r="F107" s="229"/>
      <c r="G107" s="229"/>
      <c r="H107" s="229"/>
      <c r="I107" s="229"/>
      <c r="J107" s="229"/>
      <c r="K107" s="22"/>
    </row>
    <row r="108" spans="1:15" ht="18" customHeight="1" x14ac:dyDescent="0.35">
      <c r="A108" s="19"/>
      <c r="B108" s="228" t="s">
        <v>125</v>
      </c>
      <c r="C108" s="228"/>
      <c r="D108" s="229"/>
      <c r="E108" s="229"/>
      <c r="F108" s="229"/>
      <c r="G108" s="229"/>
      <c r="H108" s="229"/>
      <c r="I108" s="229"/>
      <c r="J108" s="229"/>
      <c r="K108" s="22"/>
    </row>
    <row r="109" spans="1:15" ht="18" customHeight="1" x14ac:dyDescent="0.35">
      <c r="A109" s="19"/>
      <c r="B109" s="227" t="s">
        <v>43</v>
      </c>
      <c r="C109" s="227"/>
      <c r="D109" s="284"/>
      <c r="E109" s="284"/>
      <c r="F109" s="284"/>
      <c r="G109" s="284"/>
      <c r="H109" s="284"/>
      <c r="I109" s="284"/>
      <c r="J109" s="284"/>
      <c r="K109" s="22"/>
    </row>
    <row r="110" spans="1:15" ht="18" customHeight="1" x14ac:dyDescent="0.35">
      <c r="A110" s="19"/>
      <c r="B110" s="227" t="s">
        <v>891</v>
      </c>
      <c r="C110" s="227"/>
      <c r="D110" s="284"/>
      <c r="E110" s="284"/>
      <c r="F110" s="284"/>
      <c r="G110" s="284"/>
      <c r="H110" s="284"/>
      <c r="I110" s="284"/>
      <c r="J110" s="284"/>
      <c r="K110" s="22"/>
    </row>
    <row r="111" spans="1:15" ht="18" customHeight="1" x14ac:dyDescent="0.35">
      <c r="A111" s="19"/>
      <c r="B111" s="227" t="s">
        <v>123</v>
      </c>
      <c r="C111" s="227"/>
      <c r="D111" s="284"/>
      <c r="E111" s="284"/>
      <c r="F111" s="284"/>
      <c r="G111" s="284"/>
      <c r="H111" s="284"/>
      <c r="I111" s="284"/>
      <c r="J111" s="284"/>
      <c r="K111" s="22"/>
    </row>
    <row r="112" spans="1:15" ht="18" customHeight="1" x14ac:dyDescent="0.35">
      <c r="A112" s="19"/>
      <c r="B112" s="227" t="s">
        <v>54</v>
      </c>
      <c r="C112" s="227"/>
      <c r="D112" s="284"/>
      <c r="E112" s="284"/>
      <c r="F112" s="284"/>
      <c r="G112" s="284"/>
      <c r="H112" s="284"/>
      <c r="I112" s="284"/>
      <c r="J112" s="284"/>
      <c r="K112" s="22"/>
    </row>
    <row r="113" spans="1:15" ht="10" customHeight="1" x14ac:dyDescent="0.35">
      <c r="A113" s="24"/>
      <c r="B113" s="25"/>
      <c r="C113" s="25"/>
      <c r="D113" s="25"/>
      <c r="E113" s="25"/>
      <c r="F113" s="25"/>
      <c r="G113" s="25"/>
      <c r="H113" s="25"/>
      <c r="I113" s="25"/>
      <c r="J113" s="25"/>
      <c r="K113" s="26"/>
    </row>
    <row r="114" spans="1:15" ht="10" customHeight="1" x14ac:dyDescent="0.35"/>
    <row r="115" spans="1:15" ht="10" customHeight="1" x14ac:dyDescent="0.35">
      <c r="A115" s="16"/>
      <c r="B115" s="17"/>
      <c r="C115" s="17"/>
      <c r="D115" s="17"/>
      <c r="E115" s="17"/>
      <c r="F115" s="17"/>
      <c r="G115" s="17"/>
      <c r="H115" s="17"/>
      <c r="I115" s="17"/>
      <c r="J115" s="17"/>
      <c r="K115" s="18"/>
    </row>
    <row r="116" spans="1:15" ht="18" customHeight="1" x14ac:dyDescent="0.35">
      <c r="A116" s="19"/>
      <c r="B116" s="228" t="s">
        <v>886</v>
      </c>
      <c r="C116" s="228"/>
      <c r="D116" s="229"/>
      <c r="E116" s="229"/>
      <c r="F116" s="229"/>
      <c r="G116" s="229"/>
      <c r="H116" s="229"/>
      <c r="I116" s="229"/>
      <c r="J116" s="229"/>
      <c r="K116" s="22"/>
    </row>
    <row r="117" spans="1:15" ht="18" customHeight="1" x14ac:dyDescent="0.35">
      <c r="A117" s="19"/>
      <c r="B117" s="227" t="s">
        <v>889</v>
      </c>
      <c r="C117" s="227"/>
      <c r="D117" s="333"/>
      <c r="E117" s="333"/>
      <c r="F117" s="333"/>
      <c r="G117" s="333"/>
      <c r="H117" s="333"/>
      <c r="I117" s="333"/>
      <c r="J117" s="333"/>
      <c r="K117" s="22"/>
    </row>
    <row r="118" spans="1:15" ht="10" customHeight="1" x14ac:dyDescent="0.35">
      <c r="A118" s="19"/>
      <c r="B118" s="21"/>
      <c r="C118" s="21"/>
      <c r="D118" s="21"/>
      <c r="E118" s="21"/>
      <c r="F118" s="21"/>
      <c r="G118" s="21"/>
      <c r="H118" s="21"/>
      <c r="I118" s="21"/>
      <c r="J118" s="21"/>
      <c r="K118" s="22"/>
    </row>
    <row r="119" spans="1:15" ht="18" customHeight="1" x14ac:dyDescent="0.35">
      <c r="A119" s="19"/>
      <c r="B119" s="228" t="s">
        <v>890</v>
      </c>
      <c r="C119" s="228"/>
      <c r="D119" s="335" t="s">
        <v>116</v>
      </c>
      <c r="E119" s="335"/>
      <c r="F119" s="335"/>
      <c r="G119" s="21"/>
      <c r="H119" s="47"/>
      <c r="I119" s="21"/>
      <c r="J119" s="33" t="s">
        <v>37</v>
      </c>
      <c r="K119" s="22"/>
    </row>
    <row r="120" spans="1:15" ht="18" customHeight="1" x14ac:dyDescent="0.35">
      <c r="A120" s="19"/>
      <c r="B120" s="129"/>
      <c r="C120" s="230" t="s">
        <v>95</v>
      </c>
      <c r="D120" s="202"/>
      <c r="E120" s="125" t="s">
        <v>96</v>
      </c>
      <c r="F120" s="202"/>
      <c r="G120" s="158"/>
      <c r="H120" s="72"/>
      <c r="I120" s="127"/>
      <c r="J120" s="45">
        <f>ROUND(((F120-D120)/30.4),0)</f>
        <v>0</v>
      </c>
      <c r="K120" s="22"/>
      <c r="O120" s="50"/>
    </row>
    <row r="121" spans="1:15" ht="18" customHeight="1" x14ac:dyDescent="0.35">
      <c r="A121" s="19"/>
      <c r="B121" s="129"/>
      <c r="C121" s="230" t="s">
        <v>95</v>
      </c>
      <c r="D121" s="202"/>
      <c r="E121" s="125" t="s">
        <v>96</v>
      </c>
      <c r="F121" s="202"/>
      <c r="G121" s="158"/>
      <c r="H121" s="72"/>
      <c r="I121" s="127"/>
      <c r="J121" s="45">
        <f>ROUND(((F121-D121)/30.4),0)</f>
        <v>0</v>
      </c>
      <c r="K121" s="22"/>
      <c r="O121" s="50"/>
    </row>
    <row r="122" spans="1:15" ht="10" customHeight="1" x14ac:dyDescent="0.35">
      <c r="A122" s="19"/>
      <c r="B122" s="227"/>
      <c r="C122" s="227"/>
      <c r="D122" s="85"/>
      <c r="E122" s="229"/>
      <c r="F122" s="229"/>
      <c r="G122" s="229"/>
      <c r="H122" s="229"/>
      <c r="I122" s="229"/>
      <c r="J122" s="229"/>
      <c r="K122" s="22"/>
    </row>
    <row r="123" spans="1:15" ht="18" customHeight="1" x14ac:dyDescent="0.35">
      <c r="A123" s="19"/>
      <c r="B123" s="228" t="s">
        <v>125</v>
      </c>
      <c r="C123" s="228"/>
      <c r="D123" s="229"/>
      <c r="E123" s="229"/>
      <c r="F123" s="229"/>
      <c r="G123" s="229"/>
      <c r="H123" s="229"/>
      <c r="I123" s="229"/>
      <c r="J123" s="229"/>
      <c r="K123" s="22"/>
    </row>
    <row r="124" spans="1:15" ht="18" customHeight="1" x14ac:dyDescent="0.35">
      <c r="A124" s="19"/>
      <c r="B124" s="227" t="s">
        <v>43</v>
      </c>
      <c r="C124" s="227"/>
      <c r="D124" s="284"/>
      <c r="E124" s="284"/>
      <c r="F124" s="284"/>
      <c r="G124" s="284"/>
      <c r="H124" s="284"/>
      <c r="I124" s="284"/>
      <c r="J124" s="284"/>
      <c r="K124" s="22"/>
    </row>
    <row r="125" spans="1:15" ht="18" customHeight="1" x14ac:dyDescent="0.35">
      <c r="A125" s="19"/>
      <c r="B125" s="227" t="s">
        <v>891</v>
      </c>
      <c r="C125" s="227"/>
      <c r="D125" s="284"/>
      <c r="E125" s="284"/>
      <c r="F125" s="284"/>
      <c r="G125" s="284"/>
      <c r="H125" s="284"/>
      <c r="I125" s="284"/>
      <c r="J125" s="284"/>
      <c r="K125" s="22"/>
    </row>
    <row r="126" spans="1:15" ht="18" customHeight="1" x14ac:dyDescent="0.35">
      <c r="A126" s="19"/>
      <c r="B126" s="227" t="s">
        <v>123</v>
      </c>
      <c r="C126" s="227"/>
      <c r="D126" s="284"/>
      <c r="E126" s="284"/>
      <c r="F126" s="284"/>
      <c r="G126" s="284"/>
      <c r="H126" s="284"/>
      <c r="I126" s="284"/>
      <c r="J126" s="284"/>
      <c r="K126" s="22"/>
    </row>
    <row r="127" spans="1:15" ht="18" customHeight="1" x14ac:dyDescent="0.35">
      <c r="A127" s="19"/>
      <c r="B127" s="227" t="s">
        <v>54</v>
      </c>
      <c r="C127" s="227"/>
      <c r="D127" s="284"/>
      <c r="E127" s="284"/>
      <c r="F127" s="284"/>
      <c r="G127" s="284"/>
      <c r="H127" s="284"/>
      <c r="I127" s="284"/>
      <c r="J127" s="284"/>
      <c r="K127" s="22"/>
    </row>
    <row r="128" spans="1:15" ht="10" customHeight="1" x14ac:dyDescent="0.35">
      <c r="A128" s="24"/>
      <c r="B128" s="25"/>
      <c r="C128" s="25"/>
      <c r="D128" s="25"/>
      <c r="E128" s="25"/>
      <c r="F128" s="25"/>
      <c r="G128" s="25"/>
      <c r="H128" s="25"/>
      <c r="I128" s="25"/>
      <c r="J128" s="25"/>
      <c r="K128" s="26"/>
    </row>
    <row r="129" spans="1:15" ht="10" customHeight="1" x14ac:dyDescent="0.35"/>
    <row r="130" spans="1:15" ht="10" customHeight="1" x14ac:dyDescent="0.35">
      <c r="A130" s="16"/>
      <c r="B130" s="17"/>
      <c r="C130" s="17"/>
      <c r="D130" s="17"/>
      <c r="E130" s="17"/>
      <c r="F130" s="17"/>
      <c r="G130" s="17"/>
      <c r="H130" s="17"/>
      <c r="I130" s="17"/>
      <c r="J130" s="17"/>
      <c r="K130" s="18"/>
    </row>
    <row r="131" spans="1:15" ht="18" customHeight="1" x14ac:dyDescent="0.35">
      <c r="A131" s="19"/>
      <c r="B131" s="228" t="s">
        <v>887</v>
      </c>
      <c r="C131" s="228"/>
      <c r="D131" s="229"/>
      <c r="E131" s="229"/>
      <c r="F131" s="229"/>
      <c r="G131" s="229"/>
      <c r="H131" s="229"/>
      <c r="I131" s="229"/>
      <c r="J131" s="229"/>
      <c r="K131" s="22"/>
    </row>
    <row r="132" spans="1:15" ht="18" customHeight="1" x14ac:dyDescent="0.35">
      <c r="A132" s="19"/>
      <c r="B132" s="227" t="s">
        <v>889</v>
      </c>
      <c r="C132" s="227"/>
      <c r="D132" s="333"/>
      <c r="E132" s="333"/>
      <c r="F132" s="333"/>
      <c r="G132" s="333"/>
      <c r="H132" s="333"/>
      <c r="I132" s="333"/>
      <c r="J132" s="333"/>
      <c r="K132" s="22"/>
    </row>
    <row r="133" spans="1:15" ht="10" customHeight="1" x14ac:dyDescent="0.35">
      <c r="A133" s="19"/>
      <c r="B133" s="21"/>
      <c r="C133" s="21"/>
      <c r="D133" s="21"/>
      <c r="E133" s="21"/>
      <c r="F133" s="21"/>
      <c r="G133" s="21"/>
      <c r="H133" s="21"/>
      <c r="I133" s="21"/>
      <c r="J133" s="21"/>
      <c r="K133" s="22"/>
    </row>
    <row r="134" spans="1:15" ht="18" customHeight="1" x14ac:dyDescent="0.35">
      <c r="A134" s="19"/>
      <c r="B134" s="228" t="s">
        <v>890</v>
      </c>
      <c r="C134" s="228"/>
      <c r="D134" s="335" t="s">
        <v>116</v>
      </c>
      <c r="E134" s="335"/>
      <c r="F134" s="335"/>
      <c r="G134" s="21"/>
      <c r="H134" s="47"/>
      <c r="I134" s="21"/>
      <c r="J134" s="33" t="s">
        <v>37</v>
      </c>
      <c r="K134" s="22"/>
    </row>
    <row r="135" spans="1:15" ht="18" customHeight="1" x14ac:dyDescent="0.35">
      <c r="A135" s="19"/>
      <c r="B135" s="129"/>
      <c r="C135" s="230" t="s">
        <v>95</v>
      </c>
      <c r="D135" s="202"/>
      <c r="E135" s="125" t="s">
        <v>96</v>
      </c>
      <c r="F135" s="202"/>
      <c r="G135" s="158"/>
      <c r="H135" s="72"/>
      <c r="I135" s="127"/>
      <c r="J135" s="45">
        <f>ROUND(((F135-D135)/30.4),0)</f>
        <v>0</v>
      </c>
      <c r="K135" s="22"/>
      <c r="O135" s="50"/>
    </row>
    <row r="136" spans="1:15" ht="18" customHeight="1" x14ac:dyDescent="0.35">
      <c r="A136" s="19"/>
      <c r="B136" s="129"/>
      <c r="C136" s="230" t="s">
        <v>95</v>
      </c>
      <c r="D136" s="202"/>
      <c r="E136" s="125" t="s">
        <v>96</v>
      </c>
      <c r="F136" s="202"/>
      <c r="G136" s="158"/>
      <c r="H136" s="72"/>
      <c r="I136" s="127"/>
      <c r="J136" s="45">
        <f>ROUND(((F136-D136)/30.4),0)</f>
        <v>0</v>
      </c>
      <c r="K136" s="22"/>
      <c r="O136" s="50"/>
    </row>
    <row r="137" spans="1:15" ht="10" customHeight="1" x14ac:dyDescent="0.35">
      <c r="A137" s="19"/>
      <c r="B137" s="227"/>
      <c r="C137" s="227"/>
      <c r="D137" s="85"/>
      <c r="E137" s="229"/>
      <c r="F137" s="229"/>
      <c r="G137" s="229"/>
      <c r="H137" s="229"/>
      <c r="I137" s="229"/>
      <c r="J137" s="229"/>
      <c r="K137" s="22"/>
    </row>
    <row r="138" spans="1:15" ht="18" customHeight="1" x14ac:dyDescent="0.35">
      <c r="A138" s="19"/>
      <c r="B138" s="228" t="s">
        <v>125</v>
      </c>
      <c r="C138" s="228"/>
      <c r="D138" s="229"/>
      <c r="E138" s="229"/>
      <c r="F138" s="229"/>
      <c r="G138" s="229"/>
      <c r="H138" s="229"/>
      <c r="I138" s="229"/>
      <c r="J138" s="229"/>
      <c r="K138" s="22"/>
    </row>
    <row r="139" spans="1:15" ht="18" customHeight="1" x14ac:dyDescent="0.35">
      <c r="A139" s="19"/>
      <c r="B139" s="227" t="s">
        <v>43</v>
      </c>
      <c r="C139" s="227"/>
      <c r="D139" s="284"/>
      <c r="E139" s="284"/>
      <c r="F139" s="284"/>
      <c r="G139" s="284"/>
      <c r="H139" s="284"/>
      <c r="I139" s="284"/>
      <c r="J139" s="284"/>
      <c r="K139" s="22"/>
    </row>
    <row r="140" spans="1:15" ht="18" customHeight="1" x14ac:dyDescent="0.35">
      <c r="A140" s="19"/>
      <c r="B140" s="227" t="s">
        <v>891</v>
      </c>
      <c r="C140" s="227"/>
      <c r="D140" s="284"/>
      <c r="E140" s="284"/>
      <c r="F140" s="284"/>
      <c r="G140" s="284"/>
      <c r="H140" s="284"/>
      <c r="I140" s="284"/>
      <c r="J140" s="284"/>
      <c r="K140" s="22"/>
    </row>
    <row r="141" spans="1:15" ht="18" customHeight="1" x14ac:dyDescent="0.35">
      <c r="A141" s="19"/>
      <c r="B141" s="227" t="s">
        <v>123</v>
      </c>
      <c r="C141" s="227"/>
      <c r="D141" s="284"/>
      <c r="E141" s="284"/>
      <c r="F141" s="284"/>
      <c r="G141" s="284"/>
      <c r="H141" s="284"/>
      <c r="I141" s="284"/>
      <c r="J141" s="284"/>
      <c r="K141" s="22"/>
    </row>
    <row r="142" spans="1:15" ht="18" customHeight="1" x14ac:dyDescent="0.35">
      <c r="A142" s="19"/>
      <c r="B142" s="227" t="s">
        <v>54</v>
      </c>
      <c r="C142" s="227"/>
      <c r="D142" s="284"/>
      <c r="E142" s="284"/>
      <c r="F142" s="284"/>
      <c r="G142" s="284"/>
      <c r="H142" s="284"/>
      <c r="I142" s="284"/>
      <c r="J142" s="284"/>
      <c r="K142" s="22"/>
    </row>
    <row r="143" spans="1:15" ht="10" customHeight="1" x14ac:dyDescent="0.35">
      <c r="A143" s="24"/>
      <c r="B143" s="25"/>
      <c r="C143" s="25"/>
      <c r="D143" s="25"/>
      <c r="E143" s="25"/>
      <c r="F143" s="25"/>
      <c r="G143" s="25"/>
      <c r="H143" s="25"/>
      <c r="I143" s="25"/>
      <c r="J143" s="25"/>
      <c r="K143" s="26"/>
    </row>
    <row r="144" spans="1:15" ht="10" customHeight="1" x14ac:dyDescent="0.35"/>
    <row r="145" spans="1:15" ht="10" customHeight="1" x14ac:dyDescent="0.35">
      <c r="A145" s="16"/>
      <c r="B145" s="17"/>
      <c r="C145" s="17"/>
      <c r="D145" s="17"/>
      <c r="E145" s="17"/>
      <c r="F145" s="17"/>
      <c r="G145" s="17"/>
      <c r="H145" s="17"/>
      <c r="I145" s="17"/>
      <c r="J145" s="17"/>
      <c r="K145" s="18"/>
    </row>
    <row r="146" spans="1:15" ht="18" customHeight="1" x14ac:dyDescent="0.35">
      <c r="A146" s="19"/>
      <c r="B146" s="228" t="s">
        <v>888</v>
      </c>
      <c r="C146" s="228"/>
      <c r="D146" s="229"/>
      <c r="E146" s="229"/>
      <c r="F146" s="229"/>
      <c r="G146" s="229"/>
      <c r="H146" s="229"/>
      <c r="I146" s="229"/>
      <c r="J146" s="229"/>
      <c r="K146" s="22"/>
    </row>
    <row r="147" spans="1:15" ht="18" customHeight="1" x14ac:dyDescent="0.35">
      <c r="A147" s="19"/>
      <c r="B147" s="227" t="s">
        <v>889</v>
      </c>
      <c r="C147" s="227"/>
      <c r="D147" s="333"/>
      <c r="E147" s="333"/>
      <c r="F147" s="333"/>
      <c r="G147" s="333"/>
      <c r="H147" s="333"/>
      <c r="I147" s="333"/>
      <c r="J147" s="333"/>
      <c r="K147" s="22"/>
    </row>
    <row r="148" spans="1:15" ht="10" customHeight="1" x14ac:dyDescent="0.35">
      <c r="A148" s="19"/>
      <c r="B148" s="21"/>
      <c r="C148" s="21"/>
      <c r="D148" s="21"/>
      <c r="E148" s="21"/>
      <c r="F148" s="21"/>
      <c r="G148" s="21"/>
      <c r="H148" s="21"/>
      <c r="I148" s="21"/>
      <c r="J148" s="21"/>
      <c r="K148" s="22"/>
    </row>
    <row r="149" spans="1:15" ht="18" customHeight="1" x14ac:dyDescent="0.35">
      <c r="A149" s="19"/>
      <c r="B149" s="228" t="s">
        <v>890</v>
      </c>
      <c r="C149" s="228"/>
      <c r="D149" s="335" t="s">
        <v>116</v>
      </c>
      <c r="E149" s="335"/>
      <c r="F149" s="335"/>
      <c r="G149" s="21"/>
      <c r="H149" s="47"/>
      <c r="I149" s="21"/>
      <c r="J149" s="33" t="s">
        <v>37</v>
      </c>
      <c r="K149" s="22"/>
    </row>
    <row r="150" spans="1:15" ht="18" customHeight="1" x14ac:dyDescent="0.35">
      <c r="A150" s="19"/>
      <c r="B150" s="129"/>
      <c r="C150" s="230" t="s">
        <v>95</v>
      </c>
      <c r="D150" s="202"/>
      <c r="E150" s="125" t="s">
        <v>96</v>
      </c>
      <c r="F150" s="202"/>
      <c r="G150" s="158"/>
      <c r="H150" s="72"/>
      <c r="I150" s="127"/>
      <c r="J150" s="45">
        <f>ROUND(((F150-D150)/30.4),0)</f>
        <v>0</v>
      </c>
      <c r="K150" s="22"/>
      <c r="O150" s="50"/>
    </row>
    <row r="151" spans="1:15" ht="18" customHeight="1" x14ac:dyDescent="0.35">
      <c r="A151" s="19"/>
      <c r="B151" s="129"/>
      <c r="C151" s="230" t="s">
        <v>95</v>
      </c>
      <c r="D151" s="202"/>
      <c r="E151" s="125" t="s">
        <v>96</v>
      </c>
      <c r="F151" s="202"/>
      <c r="G151" s="158"/>
      <c r="H151" s="72"/>
      <c r="I151" s="127"/>
      <c r="J151" s="45">
        <f>ROUND(((F151-D151)/30.4),0)</f>
        <v>0</v>
      </c>
      <c r="K151" s="22"/>
      <c r="O151" s="50"/>
    </row>
    <row r="152" spans="1:15" ht="10" customHeight="1" x14ac:dyDescent="0.35">
      <c r="A152" s="19"/>
      <c r="B152" s="227"/>
      <c r="C152" s="227"/>
      <c r="D152" s="85"/>
      <c r="E152" s="229"/>
      <c r="F152" s="229"/>
      <c r="G152" s="229"/>
      <c r="H152" s="229"/>
      <c r="I152" s="229"/>
      <c r="J152" s="229"/>
      <c r="K152" s="22"/>
    </row>
    <row r="153" spans="1:15" ht="18" customHeight="1" x14ac:dyDescent="0.35">
      <c r="A153" s="19"/>
      <c r="B153" s="228" t="s">
        <v>125</v>
      </c>
      <c r="C153" s="228"/>
      <c r="D153" s="229"/>
      <c r="E153" s="229"/>
      <c r="F153" s="229"/>
      <c r="G153" s="229"/>
      <c r="H153" s="229"/>
      <c r="I153" s="229"/>
      <c r="J153" s="229"/>
      <c r="K153" s="22"/>
    </row>
    <row r="154" spans="1:15" ht="18" customHeight="1" x14ac:dyDescent="0.35">
      <c r="A154" s="19"/>
      <c r="B154" s="227" t="s">
        <v>43</v>
      </c>
      <c r="C154" s="227"/>
      <c r="D154" s="284"/>
      <c r="E154" s="284"/>
      <c r="F154" s="284"/>
      <c r="G154" s="284"/>
      <c r="H154" s="284"/>
      <c r="I154" s="284"/>
      <c r="J154" s="284"/>
      <c r="K154" s="22"/>
    </row>
    <row r="155" spans="1:15" ht="18" customHeight="1" x14ac:dyDescent="0.35">
      <c r="A155" s="19"/>
      <c r="B155" s="227" t="s">
        <v>891</v>
      </c>
      <c r="C155" s="227"/>
      <c r="D155" s="284"/>
      <c r="E155" s="284"/>
      <c r="F155" s="284"/>
      <c r="G155" s="284"/>
      <c r="H155" s="284"/>
      <c r="I155" s="284"/>
      <c r="J155" s="284"/>
      <c r="K155" s="22"/>
    </row>
    <row r="156" spans="1:15" ht="18" customHeight="1" x14ac:dyDescent="0.35">
      <c r="A156" s="19"/>
      <c r="B156" s="227" t="s">
        <v>123</v>
      </c>
      <c r="C156" s="227"/>
      <c r="D156" s="284"/>
      <c r="E156" s="284"/>
      <c r="F156" s="284"/>
      <c r="G156" s="284"/>
      <c r="H156" s="284"/>
      <c r="I156" s="284"/>
      <c r="J156" s="284"/>
      <c r="K156" s="22"/>
    </row>
    <row r="157" spans="1:15" ht="18" customHeight="1" x14ac:dyDescent="0.35">
      <c r="A157" s="19"/>
      <c r="B157" s="227" t="s">
        <v>54</v>
      </c>
      <c r="C157" s="227"/>
      <c r="D157" s="284"/>
      <c r="E157" s="284"/>
      <c r="F157" s="284"/>
      <c r="G157" s="284"/>
      <c r="H157" s="284"/>
      <c r="I157" s="284"/>
      <c r="J157" s="284"/>
      <c r="K157" s="22"/>
    </row>
    <row r="158" spans="1:15" ht="10" customHeight="1" x14ac:dyDescent="0.35">
      <c r="A158" s="24"/>
      <c r="B158" s="25"/>
      <c r="C158" s="25"/>
      <c r="D158" s="25"/>
      <c r="E158" s="25"/>
      <c r="F158" s="25"/>
      <c r="G158" s="25"/>
      <c r="H158" s="25"/>
      <c r="I158" s="25"/>
      <c r="J158" s="25"/>
      <c r="K158" s="26"/>
    </row>
    <row r="159" spans="1:15" ht="10" customHeight="1" x14ac:dyDescent="0.35"/>
    <row r="160" spans="1:15" ht="10" customHeight="1" x14ac:dyDescent="0.35"/>
    <row r="161" ht="10" customHeight="1" x14ac:dyDescent="0.35"/>
    <row r="162" ht="10" customHeight="1" x14ac:dyDescent="0.35"/>
    <row r="163" ht="10" customHeight="1" x14ac:dyDescent="0.35"/>
    <row r="164" ht="10" customHeight="1" x14ac:dyDescent="0.35"/>
    <row r="165" ht="10" customHeight="1" x14ac:dyDescent="0.35"/>
    <row r="166" ht="10" customHeight="1" x14ac:dyDescent="0.35"/>
    <row r="167" ht="10" customHeight="1" x14ac:dyDescent="0.35"/>
    <row r="168" ht="10" customHeight="1" x14ac:dyDescent="0.35"/>
    <row r="169" ht="10" customHeight="1" x14ac:dyDescent="0.35"/>
    <row r="170" ht="10" customHeight="1" x14ac:dyDescent="0.35"/>
    <row r="171" ht="10" customHeight="1" x14ac:dyDescent="0.35"/>
    <row r="172" ht="10" customHeight="1" x14ac:dyDescent="0.35"/>
    <row r="173" ht="10" customHeight="1" x14ac:dyDescent="0.35"/>
    <row r="174" ht="10" customHeight="1" x14ac:dyDescent="0.35"/>
    <row r="175" ht="10" customHeight="1" x14ac:dyDescent="0.35"/>
    <row r="176" ht="10" customHeight="1" x14ac:dyDescent="0.35"/>
    <row r="177" ht="10" customHeight="1" x14ac:dyDescent="0.35"/>
    <row r="178" ht="10" customHeight="1" x14ac:dyDescent="0.35"/>
    <row r="179" ht="10" customHeight="1" x14ac:dyDescent="0.35"/>
    <row r="180" ht="10" customHeight="1" x14ac:dyDescent="0.35"/>
    <row r="181" ht="10" customHeight="1" x14ac:dyDescent="0.35"/>
    <row r="182" ht="10" customHeight="1" x14ac:dyDescent="0.35"/>
    <row r="183" ht="10" customHeight="1" x14ac:dyDescent="0.35"/>
    <row r="184" ht="10" customHeight="1" x14ac:dyDescent="0.35"/>
    <row r="185" ht="10" customHeight="1" x14ac:dyDescent="0.35"/>
    <row r="186" ht="10" customHeight="1" x14ac:dyDescent="0.35"/>
    <row r="187" ht="10" customHeight="1" x14ac:dyDescent="0.35"/>
    <row r="188" ht="10" customHeight="1" x14ac:dyDescent="0.35"/>
    <row r="189" ht="10" customHeight="1" x14ac:dyDescent="0.35"/>
    <row r="190" ht="10" customHeight="1" x14ac:dyDescent="0.35"/>
    <row r="191" ht="10" customHeight="1" x14ac:dyDescent="0.35"/>
    <row r="192" ht="10" customHeight="1" x14ac:dyDescent="0.35"/>
    <row r="193" ht="10" customHeight="1" x14ac:dyDescent="0.35"/>
    <row r="194" ht="10" customHeight="1" x14ac:dyDescent="0.35"/>
    <row r="195" ht="10" customHeight="1" x14ac:dyDescent="0.35"/>
    <row r="196" ht="10" customHeight="1" x14ac:dyDescent="0.35"/>
    <row r="197" ht="10" customHeight="1" x14ac:dyDescent="0.35"/>
    <row r="198" ht="10" customHeight="1" x14ac:dyDescent="0.35"/>
    <row r="199" ht="10" customHeight="1" x14ac:dyDescent="0.35"/>
    <row r="200" ht="10" customHeight="1" x14ac:dyDescent="0.35"/>
    <row r="201" ht="10" customHeight="1" x14ac:dyDescent="0.35"/>
    <row r="202" ht="10" customHeight="1" x14ac:dyDescent="0.35"/>
    <row r="203" ht="10" customHeight="1" x14ac:dyDescent="0.35"/>
    <row r="204" ht="10" customHeight="1" x14ac:dyDescent="0.35"/>
    <row r="205" ht="10" customHeight="1" x14ac:dyDescent="0.35"/>
    <row r="206" ht="10" customHeight="1" x14ac:dyDescent="0.35"/>
    <row r="207" ht="10" customHeight="1" x14ac:dyDescent="0.35"/>
    <row r="208" ht="10" customHeight="1" x14ac:dyDescent="0.35"/>
    <row r="209" ht="10" customHeight="1" x14ac:dyDescent="0.35"/>
    <row r="210" ht="10" customHeight="1" x14ac:dyDescent="0.35"/>
    <row r="211" ht="10" customHeight="1" x14ac:dyDescent="0.35"/>
    <row r="212" ht="10" customHeight="1" x14ac:dyDescent="0.35"/>
    <row r="213" ht="10" customHeight="1" x14ac:dyDescent="0.35"/>
    <row r="214" ht="10" customHeight="1" x14ac:dyDescent="0.35"/>
    <row r="215" ht="10" customHeight="1" x14ac:dyDescent="0.35"/>
    <row r="216" ht="10" customHeight="1" x14ac:dyDescent="0.35"/>
    <row r="217" ht="10" customHeight="1" x14ac:dyDescent="0.35"/>
    <row r="218" ht="10" customHeight="1" x14ac:dyDescent="0.35"/>
    <row r="219" ht="10" customHeight="1" x14ac:dyDescent="0.35"/>
    <row r="220" ht="10" customHeight="1" x14ac:dyDescent="0.35"/>
    <row r="221" ht="10" customHeight="1" x14ac:dyDescent="0.35"/>
    <row r="222" ht="10" customHeight="1" x14ac:dyDescent="0.35"/>
    <row r="223" ht="10" customHeight="1" x14ac:dyDescent="0.35"/>
    <row r="224" ht="10" customHeight="1" x14ac:dyDescent="0.35"/>
    <row r="225" ht="10" customHeight="1" x14ac:dyDescent="0.35"/>
    <row r="226" ht="10" customHeight="1" x14ac:dyDescent="0.35"/>
    <row r="227" ht="10" customHeight="1" x14ac:dyDescent="0.35"/>
    <row r="228" ht="10" customHeight="1" x14ac:dyDescent="0.35"/>
    <row r="229" ht="10" customHeight="1" x14ac:dyDescent="0.35"/>
    <row r="230" ht="10" customHeight="1" x14ac:dyDescent="0.35"/>
    <row r="231" ht="10" customHeight="1" x14ac:dyDescent="0.35"/>
    <row r="232" ht="10" customHeight="1" x14ac:dyDescent="0.35"/>
    <row r="233" ht="10" customHeight="1" x14ac:dyDescent="0.35"/>
    <row r="234" ht="10" customHeight="1" x14ac:dyDescent="0.35"/>
    <row r="235" ht="10" customHeight="1" x14ac:dyDescent="0.35"/>
    <row r="236" ht="10" customHeight="1" x14ac:dyDescent="0.35"/>
    <row r="237" ht="10" customHeight="1" x14ac:dyDescent="0.35"/>
    <row r="238" ht="10" customHeight="1" x14ac:dyDescent="0.35"/>
    <row r="239" ht="10" customHeight="1" x14ac:dyDescent="0.35"/>
    <row r="240" ht="10" customHeight="1" x14ac:dyDescent="0.35"/>
    <row r="241" ht="10" customHeight="1" x14ac:dyDescent="0.35"/>
    <row r="242" ht="10" customHeight="1" x14ac:dyDescent="0.35"/>
    <row r="243" ht="10" customHeight="1" x14ac:dyDescent="0.35"/>
    <row r="244" ht="10" customHeight="1" x14ac:dyDescent="0.35"/>
    <row r="245" ht="10" customHeight="1" x14ac:dyDescent="0.35"/>
    <row r="246" ht="10" customHeight="1" x14ac:dyDescent="0.35"/>
    <row r="247" ht="10" customHeight="1" x14ac:dyDescent="0.35"/>
    <row r="248" ht="10" customHeight="1" x14ac:dyDescent="0.35"/>
    <row r="249" ht="10" customHeight="1" x14ac:dyDescent="0.35"/>
    <row r="250" ht="10" customHeight="1" x14ac:dyDescent="0.35"/>
    <row r="251" ht="10" customHeight="1" x14ac:dyDescent="0.35"/>
    <row r="252" ht="10" customHeight="1" x14ac:dyDescent="0.35"/>
    <row r="253" ht="10" customHeight="1" x14ac:dyDescent="0.35"/>
    <row r="254" ht="10" customHeight="1" x14ac:dyDescent="0.35"/>
    <row r="255" ht="10" customHeight="1" x14ac:dyDescent="0.35"/>
    <row r="256" ht="10" customHeight="1" x14ac:dyDescent="0.35"/>
    <row r="257" ht="10" customHeight="1" x14ac:dyDescent="0.35"/>
    <row r="258" ht="10" customHeight="1" x14ac:dyDescent="0.35"/>
    <row r="259" ht="10" customHeight="1" x14ac:dyDescent="0.35"/>
    <row r="260" ht="10" customHeight="1" x14ac:dyDescent="0.35"/>
    <row r="261" ht="10" customHeight="1" x14ac:dyDescent="0.35"/>
    <row r="262" ht="10" customHeight="1" x14ac:dyDescent="0.35"/>
    <row r="263" ht="10" customHeight="1" x14ac:dyDescent="0.35"/>
    <row r="264" ht="10" customHeight="1" x14ac:dyDescent="0.35"/>
    <row r="265" ht="10" customHeight="1" x14ac:dyDescent="0.35"/>
    <row r="266" ht="10" customHeight="1" x14ac:dyDescent="0.35"/>
    <row r="267" ht="10" customHeight="1" x14ac:dyDescent="0.35"/>
    <row r="268" ht="10" customHeight="1" x14ac:dyDescent="0.35"/>
    <row r="269" ht="10" customHeight="1" x14ac:dyDescent="0.35"/>
    <row r="270" ht="10" customHeight="1" x14ac:dyDescent="0.35"/>
    <row r="271" ht="10" customHeight="1" x14ac:dyDescent="0.35"/>
    <row r="272" ht="10" customHeight="1" x14ac:dyDescent="0.35"/>
    <row r="273" ht="10" customHeight="1" x14ac:dyDescent="0.35"/>
    <row r="274" ht="10" customHeight="1" x14ac:dyDescent="0.35"/>
    <row r="275" ht="10" customHeight="1" x14ac:dyDescent="0.35"/>
    <row r="276" ht="10" customHeight="1" x14ac:dyDescent="0.35"/>
    <row r="277" ht="10" customHeight="1" x14ac:dyDescent="0.35"/>
    <row r="278" ht="10" customHeight="1" x14ac:dyDescent="0.35"/>
    <row r="279" ht="10" customHeight="1" x14ac:dyDescent="0.35"/>
    <row r="280" ht="10" customHeight="1" x14ac:dyDescent="0.35"/>
    <row r="281" ht="10" customHeight="1" x14ac:dyDescent="0.35"/>
    <row r="282" ht="10" customHeight="1" x14ac:dyDescent="0.35"/>
    <row r="283" ht="10" customHeight="1" x14ac:dyDescent="0.35"/>
    <row r="284" ht="10" customHeight="1" x14ac:dyDescent="0.35"/>
    <row r="285" ht="10" customHeight="1" x14ac:dyDescent="0.35"/>
    <row r="286" ht="10" customHeight="1" x14ac:dyDescent="0.35"/>
    <row r="287" ht="10" customHeight="1" x14ac:dyDescent="0.35"/>
    <row r="288" ht="10" customHeight="1" x14ac:dyDescent="0.35"/>
    <row r="289" ht="10" customHeight="1" x14ac:dyDescent="0.35"/>
    <row r="290" ht="10" customHeight="1" x14ac:dyDescent="0.35"/>
    <row r="291" ht="10" customHeight="1" x14ac:dyDescent="0.35"/>
    <row r="292" ht="10" customHeight="1" x14ac:dyDescent="0.35"/>
    <row r="293" ht="10" customHeight="1" x14ac:dyDescent="0.35"/>
    <row r="294" ht="10" customHeight="1" x14ac:dyDescent="0.35"/>
    <row r="295" ht="10" customHeight="1" x14ac:dyDescent="0.35"/>
    <row r="296" ht="10" customHeight="1" x14ac:dyDescent="0.35"/>
    <row r="297" ht="10" customHeight="1" x14ac:dyDescent="0.35"/>
    <row r="298" ht="10" customHeight="1" x14ac:dyDescent="0.35"/>
    <row r="299" ht="10" customHeight="1" x14ac:dyDescent="0.35"/>
    <row r="300" ht="10" customHeight="1" x14ac:dyDescent="0.35"/>
    <row r="301" ht="10" customHeight="1" x14ac:dyDescent="0.35"/>
    <row r="302" ht="10" customHeight="1" x14ac:dyDescent="0.35"/>
    <row r="303" ht="10" customHeight="1" x14ac:dyDescent="0.35"/>
    <row r="304" ht="10" customHeight="1" x14ac:dyDescent="0.35"/>
    <row r="305" ht="10" customHeight="1" x14ac:dyDescent="0.35"/>
    <row r="306" ht="10" customHeight="1" x14ac:dyDescent="0.35"/>
    <row r="307" ht="10" customHeight="1" x14ac:dyDescent="0.35"/>
    <row r="308" ht="10" customHeight="1" x14ac:dyDescent="0.35"/>
    <row r="309" ht="10" customHeight="1" x14ac:dyDescent="0.35"/>
    <row r="310" ht="10" customHeight="1" x14ac:dyDescent="0.35"/>
    <row r="311" ht="10" customHeight="1" x14ac:dyDescent="0.35"/>
    <row r="312" ht="10" customHeight="1" x14ac:dyDescent="0.35"/>
    <row r="313" ht="10" customHeight="1" x14ac:dyDescent="0.35"/>
    <row r="314" ht="10" customHeight="1" x14ac:dyDescent="0.35"/>
    <row r="315" ht="10" customHeight="1" x14ac:dyDescent="0.35"/>
    <row r="316" ht="10" customHeight="1" x14ac:dyDescent="0.35"/>
    <row r="317" ht="10" customHeight="1" x14ac:dyDescent="0.35"/>
    <row r="318" ht="10" customHeight="1" x14ac:dyDescent="0.35"/>
    <row r="319" ht="10" customHeight="1" x14ac:dyDescent="0.35"/>
    <row r="320" ht="10" customHeight="1" x14ac:dyDescent="0.35"/>
    <row r="321" ht="10" customHeight="1" x14ac:dyDescent="0.35"/>
    <row r="322" ht="10" customHeight="1" x14ac:dyDescent="0.35"/>
    <row r="323" ht="10" customHeight="1" x14ac:dyDescent="0.35"/>
    <row r="324" ht="10" customHeight="1" x14ac:dyDescent="0.35"/>
    <row r="325" ht="10" customHeight="1" x14ac:dyDescent="0.35"/>
    <row r="326" ht="10" customHeight="1" x14ac:dyDescent="0.35"/>
    <row r="327" ht="10" customHeight="1" x14ac:dyDescent="0.35"/>
    <row r="328" ht="10" customHeight="1" x14ac:dyDescent="0.35"/>
    <row r="329" ht="10" customHeight="1" x14ac:dyDescent="0.35"/>
    <row r="330" ht="10" customHeight="1" x14ac:dyDescent="0.35"/>
    <row r="331" ht="10" customHeight="1" x14ac:dyDescent="0.35"/>
    <row r="332" ht="10" customHeight="1" x14ac:dyDescent="0.35"/>
    <row r="333" ht="10" customHeight="1" x14ac:dyDescent="0.35"/>
    <row r="334" ht="10" customHeight="1" x14ac:dyDescent="0.35"/>
    <row r="335" ht="10" customHeight="1" x14ac:dyDescent="0.35"/>
    <row r="336" ht="10" customHeight="1" x14ac:dyDescent="0.35"/>
    <row r="337" ht="10" customHeight="1" x14ac:dyDescent="0.35"/>
    <row r="338" ht="10" customHeight="1" x14ac:dyDescent="0.35"/>
    <row r="339" ht="10" customHeight="1" x14ac:dyDescent="0.35"/>
    <row r="340" ht="10" customHeight="1" x14ac:dyDescent="0.35"/>
    <row r="341" ht="10" customHeight="1" x14ac:dyDescent="0.35"/>
    <row r="342" ht="10" customHeight="1" x14ac:dyDescent="0.35"/>
    <row r="343" ht="10" customHeight="1" x14ac:dyDescent="0.35"/>
    <row r="344" ht="10" customHeight="1" x14ac:dyDescent="0.35"/>
    <row r="345" ht="10" customHeight="1" x14ac:dyDescent="0.35"/>
    <row r="346" ht="10" customHeight="1" x14ac:dyDescent="0.35"/>
    <row r="347" ht="10" customHeight="1" x14ac:dyDescent="0.35"/>
    <row r="348" ht="10" customHeight="1" x14ac:dyDescent="0.35"/>
    <row r="349" ht="10" customHeight="1" x14ac:dyDescent="0.35"/>
    <row r="350" ht="10" customHeight="1" x14ac:dyDescent="0.35"/>
    <row r="351" ht="10" customHeight="1" x14ac:dyDescent="0.35"/>
    <row r="352" ht="10" customHeight="1" x14ac:dyDescent="0.35"/>
    <row r="353" ht="10" customHeight="1" x14ac:dyDescent="0.35"/>
    <row r="354" ht="10" customHeight="1" x14ac:dyDescent="0.35"/>
    <row r="355" ht="10" customHeight="1" x14ac:dyDescent="0.35"/>
    <row r="356" ht="10" customHeight="1" x14ac:dyDescent="0.35"/>
    <row r="357" ht="10" customHeight="1" x14ac:dyDescent="0.35"/>
    <row r="358" ht="10" customHeight="1" x14ac:dyDescent="0.35"/>
    <row r="359" ht="10" customHeight="1" x14ac:dyDescent="0.35"/>
    <row r="360" ht="10" customHeight="1" x14ac:dyDescent="0.35"/>
    <row r="361" ht="10" customHeight="1" x14ac:dyDescent="0.35"/>
    <row r="362" ht="10" customHeight="1" x14ac:dyDescent="0.35"/>
    <row r="363" ht="10" customHeight="1" x14ac:dyDescent="0.35"/>
    <row r="364" ht="10" customHeight="1" x14ac:dyDescent="0.35"/>
    <row r="365" ht="10" customHeight="1" x14ac:dyDescent="0.35"/>
    <row r="366" ht="10" customHeight="1" x14ac:dyDescent="0.35"/>
    <row r="367" ht="10" customHeight="1" x14ac:dyDescent="0.35"/>
    <row r="368" ht="10" customHeight="1" x14ac:dyDescent="0.35"/>
    <row r="369" ht="10" customHeight="1" x14ac:dyDescent="0.35"/>
    <row r="370" ht="10" customHeight="1" x14ac:dyDescent="0.35"/>
    <row r="371" ht="10" customHeight="1" x14ac:dyDescent="0.35"/>
    <row r="372" ht="10" customHeight="1" x14ac:dyDescent="0.35"/>
    <row r="373" ht="10" customHeight="1" x14ac:dyDescent="0.35"/>
    <row r="374" ht="10" customHeight="1" x14ac:dyDescent="0.35"/>
    <row r="375" ht="10" customHeight="1" x14ac:dyDescent="0.35"/>
    <row r="376" ht="10" customHeight="1" x14ac:dyDescent="0.35"/>
    <row r="377" ht="10" customHeight="1" x14ac:dyDescent="0.35"/>
    <row r="378" ht="10" customHeight="1" x14ac:dyDescent="0.35"/>
    <row r="379" ht="10" customHeight="1" x14ac:dyDescent="0.35"/>
    <row r="380" ht="10" customHeight="1" x14ac:dyDescent="0.35"/>
    <row r="381" ht="10" customHeight="1" x14ac:dyDescent="0.35"/>
    <row r="382" ht="10" customHeight="1" x14ac:dyDescent="0.35"/>
    <row r="383" ht="10" customHeight="1" x14ac:dyDescent="0.35"/>
    <row r="384" ht="10" customHeight="1" x14ac:dyDescent="0.35"/>
    <row r="385" ht="10" customHeight="1" x14ac:dyDescent="0.35"/>
    <row r="386" ht="10" customHeight="1" x14ac:dyDescent="0.35"/>
    <row r="387" ht="10" customHeight="1" x14ac:dyDescent="0.35"/>
    <row r="388" ht="10" customHeight="1" x14ac:dyDescent="0.35"/>
    <row r="389" ht="10" customHeight="1" x14ac:dyDescent="0.35"/>
    <row r="390" ht="10" customHeight="1" x14ac:dyDescent="0.35"/>
    <row r="391" ht="10" customHeight="1" x14ac:dyDescent="0.35"/>
    <row r="392" ht="10" customHeight="1" x14ac:dyDescent="0.35"/>
    <row r="393" ht="10" customHeight="1" x14ac:dyDescent="0.35"/>
    <row r="394" ht="10" customHeight="1" x14ac:dyDescent="0.35"/>
    <row r="395" ht="10" customHeight="1" x14ac:dyDescent="0.35"/>
    <row r="396" ht="10" customHeight="1" x14ac:dyDescent="0.35"/>
    <row r="397" ht="10" customHeight="1" x14ac:dyDescent="0.35"/>
    <row r="398" ht="10" customHeight="1" x14ac:dyDescent="0.35"/>
    <row r="399" ht="10" customHeight="1" x14ac:dyDescent="0.35"/>
    <row r="400" ht="10" customHeight="1" x14ac:dyDescent="0.35"/>
    <row r="401" ht="10" customHeight="1" x14ac:dyDescent="0.35"/>
    <row r="402" ht="10" customHeight="1" x14ac:dyDescent="0.35"/>
    <row r="403" ht="10" customHeight="1" x14ac:dyDescent="0.35"/>
    <row r="404" ht="10" customHeight="1" x14ac:dyDescent="0.35"/>
    <row r="405" ht="10" customHeight="1" x14ac:dyDescent="0.35"/>
    <row r="406" ht="10" customHeight="1" x14ac:dyDescent="0.35"/>
    <row r="407" ht="10" customHeight="1" x14ac:dyDescent="0.35"/>
    <row r="408" ht="10" customHeight="1" x14ac:dyDescent="0.35"/>
    <row r="409" ht="10" customHeight="1" x14ac:dyDescent="0.35"/>
    <row r="410" ht="10" customHeight="1" x14ac:dyDescent="0.35"/>
    <row r="411" ht="10" customHeight="1" x14ac:dyDescent="0.35"/>
    <row r="412" ht="10" customHeight="1" x14ac:dyDescent="0.35"/>
    <row r="413" ht="10" customHeight="1" x14ac:dyDescent="0.35"/>
    <row r="414" ht="10" customHeight="1" x14ac:dyDescent="0.35"/>
    <row r="415" ht="10" customHeight="1" x14ac:dyDescent="0.35"/>
    <row r="416" ht="10" customHeight="1" x14ac:dyDescent="0.35"/>
    <row r="417" ht="10" customHeight="1" x14ac:dyDescent="0.35"/>
    <row r="418" ht="10" customHeight="1" x14ac:dyDescent="0.35"/>
    <row r="419" ht="10" customHeight="1" x14ac:dyDescent="0.35"/>
    <row r="420" ht="10" customHeight="1" x14ac:dyDescent="0.35"/>
    <row r="421" ht="10" customHeight="1" x14ac:dyDescent="0.35"/>
    <row r="422" ht="10" customHeight="1" x14ac:dyDescent="0.35"/>
    <row r="423" ht="10" customHeight="1" x14ac:dyDescent="0.35"/>
    <row r="424" ht="10" customHeight="1" x14ac:dyDescent="0.35"/>
    <row r="425" ht="10" customHeight="1" x14ac:dyDescent="0.35"/>
    <row r="426" ht="10" customHeight="1" x14ac:dyDescent="0.35"/>
    <row r="427" ht="10" customHeight="1" x14ac:dyDescent="0.35"/>
    <row r="428" ht="10" customHeight="1" x14ac:dyDescent="0.35"/>
    <row r="429" ht="10" customHeight="1" x14ac:dyDescent="0.35"/>
    <row r="430" ht="10" customHeight="1" x14ac:dyDescent="0.35"/>
    <row r="431" ht="10" customHeight="1" x14ac:dyDescent="0.35"/>
    <row r="432" ht="10" customHeight="1" x14ac:dyDescent="0.35"/>
    <row r="433" ht="10" customHeight="1" x14ac:dyDescent="0.35"/>
    <row r="434" ht="10" customHeight="1" x14ac:dyDescent="0.35"/>
    <row r="435" ht="10" customHeight="1" x14ac:dyDescent="0.35"/>
    <row r="436" ht="10" customHeight="1" x14ac:dyDescent="0.35"/>
    <row r="437" ht="10" customHeight="1" x14ac:dyDescent="0.35"/>
    <row r="438" ht="10" customHeight="1" x14ac:dyDescent="0.35"/>
    <row r="439" ht="10" customHeight="1" x14ac:dyDescent="0.35"/>
    <row r="440" ht="10" customHeight="1" x14ac:dyDescent="0.35"/>
    <row r="441" ht="10" customHeight="1" x14ac:dyDescent="0.35"/>
    <row r="442" ht="10" customHeight="1" x14ac:dyDescent="0.35"/>
    <row r="443" ht="10" customHeight="1" x14ac:dyDescent="0.35"/>
    <row r="444" ht="10" customHeight="1" x14ac:dyDescent="0.35"/>
    <row r="445" ht="10" customHeight="1" x14ac:dyDescent="0.35"/>
    <row r="446" ht="10" customHeight="1" x14ac:dyDescent="0.35"/>
    <row r="447" ht="10" customHeight="1" x14ac:dyDescent="0.35"/>
    <row r="448" ht="10" customHeight="1" x14ac:dyDescent="0.35"/>
    <row r="449" ht="10" customHeight="1" x14ac:dyDescent="0.35"/>
    <row r="450" ht="10" customHeight="1" x14ac:dyDescent="0.35"/>
    <row r="451" ht="10" customHeight="1" x14ac:dyDescent="0.35"/>
    <row r="452" ht="10" customHeight="1" x14ac:dyDescent="0.35"/>
    <row r="453" ht="10" customHeight="1" x14ac:dyDescent="0.35"/>
    <row r="454" ht="10" customHeight="1" x14ac:dyDescent="0.35"/>
    <row r="455" ht="10" customHeight="1" x14ac:dyDescent="0.35"/>
    <row r="456" ht="10" customHeight="1" x14ac:dyDescent="0.35"/>
    <row r="457" ht="10" customHeight="1" x14ac:dyDescent="0.35"/>
    <row r="458" ht="10" customHeight="1" x14ac:dyDescent="0.35"/>
    <row r="459" ht="10" customHeight="1" x14ac:dyDescent="0.35"/>
    <row r="460" ht="10" customHeight="1" x14ac:dyDescent="0.35"/>
    <row r="461" ht="10" customHeight="1" x14ac:dyDescent="0.35"/>
    <row r="462" ht="10" customHeight="1" x14ac:dyDescent="0.35"/>
    <row r="463" ht="10" customHeight="1" x14ac:dyDescent="0.35"/>
    <row r="464" ht="10" customHeight="1" x14ac:dyDescent="0.35"/>
    <row r="465" ht="10" customHeight="1" x14ac:dyDescent="0.35"/>
    <row r="466" ht="10" customHeight="1" x14ac:dyDescent="0.35"/>
    <row r="467" ht="10" customHeight="1" x14ac:dyDescent="0.35"/>
    <row r="468" ht="10" customHeight="1" x14ac:dyDescent="0.35"/>
    <row r="469" ht="10" customHeight="1" x14ac:dyDescent="0.35"/>
    <row r="470" ht="10" customHeight="1" x14ac:dyDescent="0.35"/>
    <row r="471" ht="10" customHeight="1" x14ac:dyDescent="0.35"/>
    <row r="472" ht="10" customHeight="1" x14ac:dyDescent="0.35"/>
    <row r="473" ht="10" customHeight="1" x14ac:dyDescent="0.35"/>
    <row r="474" ht="10" customHeight="1" x14ac:dyDescent="0.35"/>
    <row r="475" ht="10" customHeight="1" x14ac:dyDescent="0.35"/>
    <row r="476" ht="10" customHeight="1" x14ac:dyDescent="0.35"/>
    <row r="477" ht="10" customHeight="1" x14ac:dyDescent="0.35"/>
    <row r="478" ht="10" customHeight="1" x14ac:dyDescent="0.35"/>
    <row r="479" ht="10" customHeight="1" x14ac:dyDescent="0.35"/>
    <row r="480" ht="10" customHeight="1" x14ac:dyDescent="0.35"/>
    <row r="481" ht="10" customHeight="1" x14ac:dyDescent="0.35"/>
    <row r="482" ht="10" customHeight="1" x14ac:dyDescent="0.35"/>
    <row r="483" ht="10" customHeight="1" x14ac:dyDescent="0.35"/>
    <row r="484" ht="10" customHeight="1" x14ac:dyDescent="0.35"/>
    <row r="485" ht="10" customHeight="1" x14ac:dyDescent="0.35"/>
    <row r="486" ht="10" customHeight="1" x14ac:dyDescent="0.35"/>
    <row r="487" ht="10" customHeight="1" x14ac:dyDescent="0.35"/>
    <row r="488" ht="10" customHeight="1" x14ac:dyDescent="0.35"/>
    <row r="489" ht="10" customHeight="1" x14ac:dyDescent="0.35"/>
    <row r="490" ht="10" customHeight="1" x14ac:dyDescent="0.35"/>
    <row r="491" ht="10" customHeight="1" x14ac:dyDescent="0.35"/>
    <row r="492" ht="10" customHeight="1" x14ac:dyDescent="0.35"/>
    <row r="493" ht="10" customHeight="1" x14ac:dyDescent="0.35"/>
    <row r="494" ht="10" customHeight="1" x14ac:dyDescent="0.35"/>
    <row r="495" ht="10" customHeight="1" x14ac:dyDescent="0.35"/>
    <row r="496" ht="10" customHeight="1" x14ac:dyDescent="0.35"/>
    <row r="497" ht="10" customHeight="1" x14ac:dyDescent="0.35"/>
    <row r="498" ht="10" customHeight="1" x14ac:dyDescent="0.35"/>
    <row r="499" ht="10" customHeight="1" x14ac:dyDescent="0.35"/>
    <row r="500" ht="10" customHeight="1" x14ac:dyDescent="0.35"/>
    <row r="501" ht="10" customHeight="1" x14ac:dyDescent="0.35"/>
    <row r="502" ht="10" customHeight="1" x14ac:dyDescent="0.35"/>
    <row r="503" ht="10" customHeight="1" x14ac:dyDescent="0.35"/>
    <row r="504" ht="10" customHeight="1" x14ac:dyDescent="0.35"/>
    <row r="505" ht="10" customHeight="1" x14ac:dyDescent="0.35"/>
    <row r="506" ht="10" customHeight="1" x14ac:dyDescent="0.35"/>
    <row r="507" ht="10" customHeight="1" x14ac:dyDescent="0.35"/>
    <row r="508" ht="10" customHeight="1" x14ac:dyDescent="0.35"/>
    <row r="509" ht="10" customHeight="1" x14ac:dyDescent="0.35"/>
    <row r="510" ht="10" customHeight="1" x14ac:dyDescent="0.35"/>
    <row r="511" ht="10" customHeight="1" x14ac:dyDescent="0.35"/>
    <row r="512" ht="10" customHeight="1" x14ac:dyDescent="0.35"/>
    <row r="513" ht="10" customHeight="1" x14ac:dyDescent="0.35"/>
    <row r="514" ht="10" customHeight="1" x14ac:dyDescent="0.35"/>
    <row r="515" ht="10" customHeight="1" x14ac:dyDescent="0.35"/>
    <row r="516" ht="10" customHeight="1" x14ac:dyDescent="0.35"/>
    <row r="517" ht="10" customHeight="1" x14ac:dyDescent="0.35"/>
    <row r="518" ht="10" customHeight="1" x14ac:dyDescent="0.35"/>
    <row r="519" ht="10" customHeight="1" x14ac:dyDescent="0.35"/>
    <row r="520" ht="10" customHeight="1" x14ac:dyDescent="0.35"/>
    <row r="521" ht="10" customHeight="1" x14ac:dyDescent="0.35"/>
    <row r="522" ht="10" customHeight="1" x14ac:dyDescent="0.35"/>
    <row r="523" ht="10" customHeight="1" x14ac:dyDescent="0.35"/>
    <row r="524" ht="10" customHeight="1" x14ac:dyDescent="0.35"/>
    <row r="525" ht="10" customHeight="1" x14ac:dyDescent="0.35"/>
    <row r="526" ht="10" customHeight="1" x14ac:dyDescent="0.35"/>
    <row r="527" ht="10" customHeight="1" x14ac:dyDescent="0.35"/>
    <row r="528" ht="10" customHeight="1" x14ac:dyDescent="0.35"/>
    <row r="529" ht="10" customHeight="1" x14ac:dyDescent="0.35"/>
    <row r="530" ht="10" customHeight="1" x14ac:dyDescent="0.35"/>
    <row r="531" ht="10" customHeight="1" x14ac:dyDescent="0.35"/>
    <row r="532" ht="10" customHeight="1" x14ac:dyDescent="0.35"/>
    <row r="533" ht="10" customHeight="1" x14ac:dyDescent="0.35"/>
    <row r="534" ht="10" customHeight="1" x14ac:dyDescent="0.35"/>
    <row r="535" ht="10" customHeight="1" x14ac:dyDescent="0.35"/>
    <row r="536" ht="10" customHeight="1" x14ac:dyDescent="0.35"/>
    <row r="537" ht="10" customHeight="1" x14ac:dyDescent="0.35"/>
    <row r="538" ht="10" customHeight="1" x14ac:dyDescent="0.35"/>
    <row r="539" ht="10" customHeight="1" x14ac:dyDescent="0.35"/>
    <row r="540" ht="10" customHeight="1" x14ac:dyDescent="0.35"/>
    <row r="541" ht="10" customHeight="1" x14ac:dyDescent="0.35"/>
    <row r="542" ht="10" customHeight="1" x14ac:dyDescent="0.35"/>
    <row r="543" ht="10" customHeight="1" x14ac:dyDescent="0.35"/>
    <row r="544" ht="10" customHeight="1" x14ac:dyDescent="0.35"/>
    <row r="545" ht="10" customHeight="1" x14ac:dyDescent="0.35"/>
    <row r="546" ht="10" customHeight="1" x14ac:dyDescent="0.35"/>
    <row r="547" ht="10" customHeight="1" x14ac:dyDescent="0.35"/>
    <row r="548" ht="10" customHeight="1" x14ac:dyDescent="0.35"/>
    <row r="549" ht="10" customHeight="1" x14ac:dyDescent="0.35"/>
    <row r="550" ht="10" customHeight="1" x14ac:dyDescent="0.35"/>
    <row r="551" ht="10" customHeight="1" x14ac:dyDescent="0.35"/>
    <row r="552" ht="10" customHeight="1" x14ac:dyDescent="0.35"/>
    <row r="553" ht="10" customHeight="1" x14ac:dyDescent="0.35"/>
    <row r="554" ht="10" customHeight="1" x14ac:dyDescent="0.35"/>
    <row r="555" ht="10" customHeight="1" x14ac:dyDescent="0.35"/>
    <row r="556" ht="10" customHeight="1" x14ac:dyDescent="0.35"/>
    <row r="557" ht="10" customHeight="1" x14ac:dyDescent="0.35"/>
    <row r="558" ht="10" customHeight="1" x14ac:dyDescent="0.35"/>
    <row r="559" ht="10" customHeight="1" x14ac:dyDescent="0.35"/>
    <row r="560" ht="10" customHeight="1" x14ac:dyDescent="0.35"/>
    <row r="561" ht="10" customHeight="1" x14ac:dyDescent="0.35"/>
    <row r="562" ht="10" customHeight="1" x14ac:dyDescent="0.35"/>
    <row r="563" ht="10" customHeight="1" x14ac:dyDescent="0.35"/>
    <row r="564" ht="10" customHeight="1" x14ac:dyDescent="0.35"/>
    <row r="565" ht="10" customHeight="1" x14ac:dyDescent="0.35"/>
    <row r="566" ht="10" customHeight="1" x14ac:dyDescent="0.35"/>
    <row r="567" ht="10" customHeight="1" x14ac:dyDescent="0.35"/>
    <row r="568" ht="10" customHeight="1" x14ac:dyDescent="0.35"/>
    <row r="569" ht="10" customHeight="1" x14ac:dyDescent="0.35"/>
    <row r="570" ht="10" customHeight="1" x14ac:dyDescent="0.35"/>
    <row r="571" ht="10" customHeight="1" x14ac:dyDescent="0.35"/>
    <row r="572" ht="10" customHeight="1" x14ac:dyDescent="0.35"/>
    <row r="573" ht="10" customHeight="1" x14ac:dyDescent="0.35"/>
    <row r="574" ht="10" customHeight="1" x14ac:dyDescent="0.35"/>
    <row r="575" ht="10" customHeight="1" x14ac:dyDescent="0.35"/>
    <row r="576" ht="10" customHeight="1" x14ac:dyDescent="0.35"/>
    <row r="577" ht="10" customHeight="1" x14ac:dyDescent="0.35"/>
    <row r="578" ht="10" customHeight="1" x14ac:dyDescent="0.35"/>
    <row r="579" ht="10" customHeight="1" x14ac:dyDescent="0.35"/>
    <row r="580" ht="10" customHeight="1" x14ac:dyDescent="0.35"/>
    <row r="581" ht="10" customHeight="1" x14ac:dyDescent="0.35"/>
    <row r="582" ht="10" customHeight="1" x14ac:dyDescent="0.35"/>
    <row r="583" ht="10" customHeight="1" x14ac:dyDescent="0.35"/>
    <row r="584" ht="10" customHeight="1" x14ac:dyDescent="0.35"/>
    <row r="585" ht="10" customHeight="1" x14ac:dyDescent="0.35"/>
    <row r="586" ht="10" customHeight="1" x14ac:dyDescent="0.35"/>
    <row r="587" ht="10" customHeight="1" x14ac:dyDescent="0.35"/>
    <row r="588" ht="10" customHeight="1" x14ac:dyDescent="0.35"/>
    <row r="589" ht="10" customHeight="1" x14ac:dyDescent="0.35"/>
    <row r="590" ht="10" customHeight="1" x14ac:dyDescent="0.35"/>
    <row r="591" ht="10" customHeight="1" x14ac:dyDescent="0.35"/>
    <row r="592" ht="10" customHeight="1" x14ac:dyDescent="0.35"/>
    <row r="593" ht="10" customHeight="1" x14ac:dyDescent="0.35"/>
    <row r="594" ht="10" customHeight="1" x14ac:dyDescent="0.35"/>
    <row r="595" ht="10" customHeight="1" x14ac:dyDescent="0.35"/>
    <row r="596" ht="10" customHeight="1" x14ac:dyDescent="0.35"/>
    <row r="597" ht="10" customHeight="1" x14ac:dyDescent="0.35"/>
    <row r="598" ht="10" customHeight="1" x14ac:dyDescent="0.35"/>
    <row r="599" ht="10" customHeight="1" x14ac:dyDescent="0.35"/>
    <row r="600" ht="10" customHeight="1" x14ac:dyDescent="0.35"/>
    <row r="601" ht="10" customHeight="1" x14ac:dyDescent="0.35"/>
    <row r="602" ht="10" customHeight="1" x14ac:dyDescent="0.35"/>
    <row r="603" ht="10" customHeight="1" x14ac:dyDescent="0.35"/>
    <row r="604" ht="10" customHeight="1" x14ac:dyDescent="0.35"/>
    <row r="605" ht="10" customHeight="1" x14ac:dyDescent="0.35"/>
    <row r="606" ht="10" customHeight="1" x14ac:dyDescent="0.35"/>
    <row r="607" ht="10" customHeight="1" x14ac:dyDescent="0.35"/>
    <row r="608" ht="10" customHeight="1" x14ac:dyDescent="0.35"/>
    <row r="609" ht="10" customHeight="1" x14ac:dyDescent="0.35"/>
    <row r="610" ht="10" customHeight="1" x14ac:dyDescent="0.35"/>
    <row r="611" ht="10" customHeight="1" x14ac:dyDescent="0.35"/>
    <row r="612" ht="10" customHeight="1" x14ac:dyDescent="0.35"/>
    <row r="613" ht="10" customHeight="1" x14ac:dyDescent="0.35"/>
    <row r="614" ht="10" customHeight="1" x14ac:dyDescent="0.35"/>
    <row r="615" ht="10" customHeight="1" x14ac:dyDescent="0.35"/>
    <row r="616" ht="10" customHeight="1" x14ac:dyDescent="0.35"/>
    <row r="617" ht="10" customHeight="1" x14ac:dyDescent="0.35"/>
    <row r="618" ht="10" customHeight="1" x14ac:dyDescent="0.35"/>
    <row r="619" ht="10" customHeight="1" x14ac:dyDescent="0.35"/>
    <row r="620" ht="10" customHeight="1" x14ac:dyDescent="0.35"/>
    <row r="621" ht="10" customHeight="1" x14ac:dyDescent="0.35"/>
    <row r="622" ht="10" customHeight="1" x14ac:dyDescent="0.35"/>
    <row r="623" ht="10" customHeight="1" x14ac:dyDescent="0.35"/>
    <row r="624" ht="10" customHeight="1" x14ac:dyDescent="0.35"/>
    <row r="625" ht="10" customHeight="1" x14ac:dyDescent="0.35"/>
    <row r="626" ht="10" customHeight="1" x14ac:dyDescent="0.35"/>
    <row r="627" ht="10" customHeight="1" x14ac:dyDescent="0.35"/>
    <row r="628" ht="10" customHeight="1" x14ac:dyDescent="0.35"/>
    <row r="629" ht="10" customHeight="1" x14ac:dyDescent="0.35"/>
    <row r="630" ht="10" customHeight="1" x14ac:dyDescent="0.35"/>
    <row r="631" ht="10" customHeight="1" x14ac:dyDescent="0.35"/>
    <row r="632" ht="10" customHeight="1" x14ac:dyDescent="0.35"/>
    <row r="633" ht="10" customHeight="1" x14ac:dyDescent="0.35"/>
    <row r="634" ht="10" customHeight="1" x14ac:dyDescent="0.35"/>
    <row r="635" ht="10" customHeight="1" x14ac:dyDescent="0.35"/>
    <row r="636" ht="10" customHeight="1" x14ac:dyDescent="0.35"/>
    <row r="637" ht="10" customHeight="1" x14ac:dyDescent="0.35"/>
    <row r="638" ht="10" customHeight="1" x14ac:dyDescent="0.35"/>
    <row r="639" ht="10" customHeight="1" x14ac:dyDescent="0.35"/>
    <row r="640" ht="10" customHeight="1" x14ac:dyDescent="0.35"/>
    <row r="641" ht="10" customHeight="1" x14ac:dyDescent="0.35"/>
    <row r="642" ht="10" customHeight="1" x14ac:dyDescent="0.35"/>
    <row r="643" ht="10" customHeight="1" x14ac:dyDescent="0.35"/>
    <row r="644" ht="10" customHeight="1" x14ac:dyDescent="0.35"/>
    <row r="645" ht="10" customHeight="1" x14ac:dyDescent="0.35"/>
    <row r="646" ht="10" customHeight="1" x14ac:dyDescent="0.35"/>
    <row r="647" ht="10" customHeight="1" x14ac:dyDescent="0.35"/>
    <row r="648" ht="10" customHeight="1" x14ac:dyDescent="0.35"/>
    <row r="649" ht="10" customHeight="1" x14ac:dyDescent="0.35"/>
    <row r="650" ht="10" customHeight="1" x14ac:dyDescent="0.35"/>
    <row r="651" ht="10" customHeight="1" x14ac:dyDescent="0.35"/>
    <row r="652" ht="10" customHeight="1" x14ac:dyDescent="0.35"/>
    <row r="653" ht="10" customHeight="1" x14ac:dyDescent="0.35"/>
    <row r="654" ht="10" customHeight="1" x14ac:dyDescent="0.35"/>
    <row r="655" ht="10" customHeight="1" x14ac:dyDescent="0.35"/>
    <row r="656" ht="10" customHeight="1" x14ac:dyDescent="0.35"/>
    <row r="657" ht="10" customHeight="1" x14ac:dyDescent="0.35"/>
    <row r="658" ht="10" customHeight="1" x14ac:dyDescent="0.35"/>
    <row r="659" ht="10" customHeight="1" x14ac:dyDescent="0.35"/>
    <row r="660" ht="10" customHeight="1" x14ac:dyDescent="0.35"/>
    <row r="661" ht="10" customHeight="1" x14ac:dyDescent="0.35"/>
    <row r="662" ht="10" customHeight="1" x14ac:dyDescent="0.35"/>
    <row r="663" ht="10" customHeight="1" x14ac:dyDescent="0.35"/>
    <row r="664" ht="10" customHeight="1" x14ac:dyDescent="0.35"/>
    <row r="665" ht="10" customHeight="1" x14ac:dyDescent="0.35"/>
    <row r="666" ht="10" customHeight="1" x14ac:dyDescent="0.35"/>
    <row r="667" ht="10" customHeight="1" x14ac:dyDescent="0.35"/>
    <row r="668" ht="10" customHeight="1" x14ac:dyDescent="0.35"/>
    <row r="669" ht="10" customHeight="1" x14ac:dyDescent="0.35"/>
    <row r="670" ht="10" customHeight="1" x14ac:dyDescent="0.35"/>
    <row r="671" ht="10" customHeight="1" x14ac:dyDescent="0.35"/>
    <row r="672" ht="10" customHeight="1" x14ac:dyDescent="0.35"/>
    <row r="673" ht="10" customHeight="1" x14ac:dyDescent="0.35"/>
    <row r="674" ht="10" customHeight="1" x14ac:dyDescent="0.35"/>
    <row r="675" ht="10" customHeight="1" x14ac:dyDescent="0.35"/>
    <row r="676" ht="10" customHeight="1" x14ac:dyDescent="0.35"/>
    <row r="677" ht="10" customHeight="1" x14ac:dyDescent="0.35"/>
    <row r="678" ht="10" customHeight="1" x14ac:dyDescent="0.35"/>
    <row r="679" ht="10" customHeight="1" x14ac:dyDescent="0.35"/>
    <row r="680" ht="10" customHeight="1" x14ac:dyDescent="0.35"/>
    <row r="681" ht="10" customHeight="1" x14ac:dyDescent="0.35"/>
    <row r="682" ht="10" customHeight="1" x14ac:dyDescent="0.35"/>
    <row r="683" ht="10" customHeight="1" x14ac:dyDescent="0.35"/>
    <row r="684" ht="10" customHeight="1" x14ac:dyDescent="0.35"/>
    <row r="685" ht="10" customHeight="1" x14ac:dyDescent="0.35"/>
    <row r="686" ht="10" customHeight="1" x14ac:dyDescent="0.35"/>
    <row r="687" ht="10" customHeight="1" x14ac:dyDescent="0.35"/>
    <row r="688" ht="10" customHeight="1" x14ac:dyDescent="0.35"/>
    <row r="689" ht="10" customHeight="1" x14ac:dyDescent="0.35"/>
    <row r="690" ht="10" customHeight="1" x14ac:dyDescent="0.35"/>
    <row r="691" ht="10" customHeight="1" x14ac:dyDescent="0.35"/>
    <row r="692" ht="10" customHeight="1" x14ac:dyDescent="0.35"/>
    <row r="693" ht="10" customHeight="1" x14ac:dyDescent="0.35"/>
    <row r="694" ht="10" customHeight="1" x14ac:dyDescent="0.35"/>
    <row r="695" ht="10" customHeight="1" x14ac:dyDescent="0.35"/>
    <row r="696" ht="10" customHeight="1" x14ac:dyDescent="0.35"/>
    <row r="697" ht="10" customHeight="1" x14ac:dyDescent="0.35"/>
    <row r="698" ht="10" customHeight="1" x14ac:dyDescent="0.35"/>
    <row r="699" ht="10" customHeight="1" x14ac:dyDescent="0.35"/>
    <row r="700" ht="10" customHeight="1" x14ac:dyDescent="0.35"/>
    <row r="701" ht="10" customHeight="1" x14ac:dyDescent="0.35"/>
    <row r="702" ht="10" customHeight="1" x14ac:dyDescent="0.35"/>
    <row r="703" ht="10" customHeight="1" x14ac:dyDescent="0.35"/>
    <row r="704" ht="10" customHeight="1" x14ac:dyDescent="0.35"/>
    <row r="705" ht="10" customHeight="1" x14ac:dyDescent="0.35"/>
    <row r="706" ht="10" customHeight="1" x14ac:dyDescent="0.35"/>
    <row r="707" ht="10" customHeight="1" x14ac:dyDescent="0.35"/>
    <row r="708" ht="10" customHeight="1" x14ac:dyDescent="0.35"/>
    <row r="709" ht="10" customHeight="1" x14ac:dyDescent="0.35"/>
    <row r="710" ht="10" customHeight="1" x14ac:dyDescent="0.35"/>
    <row r="711" ht="10" customHeight="1" x14ac:dyDescent="0.35"/>
    <row r="712" ht="10" customHeight="1" x14ac:dyDescent="0.35"/>
    <row r="713" ht="10" customHeight="1" x14ac:dyDescent="0.35"/>
    <row r="714" ht="10" customHeight="1" x14ac:dyDescent="0.35"/>
    <row r="715" ht="10" customHeight="1" x14ac:dyDescent="0.35"/>
    <row r="716" ht="10" customHeight="1" x14ac:dyDescent="0.35"/>
    <row r="717" ht="10" customHeight="1" x14ac:dyDescent="0.35"/>
    <row r="718" ht="10" customHeight="1" x14ac:dyDescent="0.35"/>
    <row r="719" ht="10" customHeight="1" x14ac:dyDescent="0.35"/>
    <row r="720" ht="10" customHeight="1" x14ac:dyDescent="0.35"/>
    <row r="721" ht="10" customHeight="1" x14ac:dyDescent="0.35"/>
    <row r="722" ht="10" customHeight="1" x14ac:dyDescent="0.35"/>
    <row r="723" ht="10" customHeight="1" x14ac:dyDescent="0.35"/>
    <row r="724" ht="10" customHeight="1" x14ac:dyDescent="0.35"/>
    <row r="725" ht="10" customHeight="1" x14ac:dyDescent="0.35"/>
    <row r="726" ht="10" customHeight="1" x14ac:dyDescent="0.35"/>
    <row r="727" ht="10" customHeight="1" x14ac:dyDescent="0.35"/>
    <row r="728" ht="10" customHeight="1" x14ac:dyDescent="0.35"/>
    <row r="729" ht="10" customHeight="1" x14ac:dyDescent="0.35"/>
    <row r="730" ht="10" customHeight="1" x14ac:dyDescent="0.35"/>
    <row r="731" ht="10" customHeight="1" x14ac:dyDescent="0.35"/>
    <row r="732" ht="10" customHeight="1" x14ac:dyDescent="0.35"/>
    <row r="733" ht="10" customHeight="1" x14ac:dyDescent="0.35"/>
    <row r="734" ht="10" customHeight="1" x14ac:dyDescent="0.35"/>
    <row r="735" ht="10" customHeight="1" x14ac:dyDescent="0.35"/>
    <row r="736" ht="10" customHeight="1" x14ac:dyDescent="0.35"/>
    <row r="737" ht="10" customHeight="1" x14ac:dyDescent="0.35"/>
    <row r="738" ht="10" customHeight="1" x14ac:dyDescent="0.35"/>
    <row r="739" ht="10" customHeight="1" x14ac:dyDescent="0.35"/>
    <row r="740" ht="10" customHeight="1" x14ac:dyDescent="0.35"/>
    <row r="741" ht="10" customHeight="1" x14ac:dyDescent="0.35"/>
    <row r="742" ht="10" customHeight="1" x14ac:dyDescent="0.35"/>
    <row r="743" ht="10" customHeight="1" x14ac:dyDescent="0.35"/>
    <row r="744" ht="10" customHeight="1" x14ac:dyDescent="0.35"/>
    <row r="745" ht="10" customHeight="1" x14ac:dyDescent="0.35"/>
    <row r="746" ht="10" customHeight="1" x14ac:dyDescent="0.35"/>
    <row r="747" ht="10" customHeight="1" x14ac:dyDescent="0.35"/>
    <row r="748" ht="10" customHeight="1" x14ac:dyDescent="0.35"/>
    <row r="749" ht="10" customHeight="1" x14ac:dyDescent="0.35"/>
    <row r="750" ht="10" customHeight="1" x14ac:dyDescent="0.35"/>
    <row r="751" ht="10" customHeight="1" x14ac:dyDescent="0.35"/>
    <row r="752" ht="10" customHeight="1" x14ac:dyDescent="0.35"/>
    <row r="753" ht="10" customHeight="1" x14ac:dyDescent="0.35"/>
    <row r="754" ht="10" customHeight="1" x14ac:dyDescent="0.35"/>
    <row r="755" ht="10" customHeight="1" x14ac:dyDescent="0.35"/>
    <row r="756" ht="10" customHeight="1" x14ac:dyDescent="0.35"/>
    <row r="757" ht="10" customHeight="1" x14ac:dyDescent="0.35"/>
    <row r="758" ht="10" customHeight="1" x14ac:dyDescent="0.35"/>
    <row r="759" ht="10" customHeight="1" x14ac:dyDescent="0.35"/>
    <row r="760" ht="10" customHeight="1" x14ac:dyDescent="0.35"/>
    <row r="761" ht="10" customHeight="1" x14ac:dyDescent="0.35"/>
    <row r="762" ht="10" customHeight="1" x14ac:dyDescent="0.35"/>
    <row r="763" ht="10" customHeight="1" x14ac:dyDescent="0.35"/>
    <row r="764" ht="10" customHeight="1" x14ac:dyDescent="0.35"/>
    <row r="765" ht="10" customHeight="1" x14ac:dyDescent="0.35"/>
    <row r="766" ht="10" customHeight="1" x14ac:dyDescent="0.35"/>
    <row r="767" ht="10" customHeight="1" x14ac:dyDescent="0.35"/>
    <row r="768" ht="10" customHeight="1" x14ac:dyDescent="0.35"/>
    <row r="769" ht="10" customHeight="1" x14ac:dyDescent="0.35"/>
    <row r="770" ht="10" customHeight="1" x14ac:dyDescent="0.35"/>
    <row r="771" ht="10" customHeight="1" x14ac:dyDescent="0.35"/>
    <row r="772" ht="10" customHeight="1" x14ac:dyDescent="0.35"/>
    <row r="773" ht="10" customHeight="1" x14ac:dyDescent="0.35"/>
    <row r="774" ht="10" customHeight="1" x14ac:dyDescent="0.35"/>
    <row r="775" ht="10" customHeight="1" x14ac:dyDescent="0.35"/>
    <row r="776" ht="10" customHeight="1" x14ac:dyDescent="0.35"/>
    <row r="777" ht="10" customHeight="1" x14ac:dyDescent="0.35"/>
    <row r="778" ht="10" customHeight="1" x14ac:dyDescent="0.35"/>
    <row r="779" ht="10" customHeight="1" x14ac:dyDescent="0.35"/>
    <row r="780" ht="10" customHeight="1" x14ac:dyDescent="0.35"/>
    <row r="781" ht="10" customHeight="1" x14ac:dyDescent="0.35"/>
    <row r="782" ht="10" customHeight="1" x14ac:dyDescent="0.35"/>
    <row r="783" ht="10" customHeight="1" x14ac:dyDescent="0.35"/>
    <row r="784" ht="10" customHeight="1" x14ac:dyDescent="0.35"/>
    <row r="785" ht="10" customHeight="1" x14ac:dyDescent="0.35"/>
    <row r="786" ht="10" customHeight="1" x14ac:dyDescent="0.35"/>
    <row r="787" ht="10" customHeight="1" x14ac:dyDescent="0.35"/>
    <row r="788" ht="10" customHeight="1" x14ac:dyDescent="0.35"/>
    <row r="789" ht="10" customHeight="1" x14ac:dyDescent="0.35"/>
    <row r="790" ht="10" customHeight="1" x14ac:dyDescent="0.35"/>
    <row r="791" ht="10" customHeight="1" x14ac:dyDescent="0.35"/>
    <row r="792" ht="10" customHeight="1" x14ac:dyDescent="0.35"/>
    <row r="793" ht="10" customHeight="1" x14ac:dyDescent="0.35"/>
    <row r="794" ht="10" customHeight="1" x14ac:dyDescent="0.35"/>
    <row r="795" ht="10" customHeight="1" x14ac:dyDescent="0.35"/>
    <row r="796" ht="10" customHeight="1" x14ac:dyDescent="0.35"/>
    <row r="797" ht="10" customHeight="1" x14ac:dyDescent="0.35"/>
    <row r="798" ht="10" customHeight="1" x14ac:dyDescent="0.35"/>
    <row r="799" ht="10" customHeight="1" x14ac:dyDescent="0.35"/>
  </sheetData>
  <sheetProtection algorithmName="SHA-512" hashValue="9hoea831lj6nuwVbi/ejhtKiSxIA6Gu5waiUzrTRV7hR1iib74u3O7DUrbg9zvVqMQcoIcE/gK+LqKaRoKvu2Q==" saltValue="ZVSPCB0V5g/qLX0DENhtLg==" spinCount="100000" sheet="1" objects="1" scenarios="1"/>
  <mergeCells count="63">
    <mergeCell ref="D19:J19"/>
    <mergeCell ref="B2:J2"/>
    <mergeCell ref="B4:J4"/>
    <mergeCell ref="B7:H7"/>
    <mergeCell ref="D12:J12"/>
    <mergeCell ref="D14:F14"/>
    <mergeCell ref="D49:J49"/>
    <mergeCell ref="D20:J20"/>
    <mergeCell ref="D21:J21"/>
    <mergeCell ref="D22:J22"/>
    <mergeCell ref="D27:J27"/>
    <mergeCell ref="D29:F29"/>
    <mergeCell ref="D34:J34"/>
    <mergeCell ref="D35:J35"/>
    <mergeCell ref="D36:J36"/>
    <mergeCell ref="D37:J37"/>
    <mergeCell ref="D42:J42"/>
    <mergeCell ref="D44:F44"/>
    <mergeCell ref="D79:J79"/>
    <mergeCell ref="D50:J50"/>
    <mergeCell ref="D51:J51"/>
    <mergeCell ref="D52:J52"/>
    <mergeCell ref="D57:J57"/>
    <mergeCell ref="D59:F59"/>
    <mergeCell ref="D64:J64"/>
    <mergeCell ref="D65:J65"/>
    <mergeCell ref="D66:J66"/>
    <mergeCell ref="D67:J67"/>
    <mergeCell ref="D72:J72"/>
    <mergeCell ref="D74:F74"/>
    <mergeCell ref="D109:J109"/>
    <mergeCell ref="D80:J80"/>
    <mergeCell ref="D81:J81"/>
    <mergeCell ref="D82:J82"/>
    <mergeCell ref="D87:J87"/>
    <mergeCell ref="D89:F89"/>
    <mergeCell ref="D94:J94"/>
    <mergeCell ref="D95:J95"/>
    <mergeCell ref="D96:J96"/>
    <mergeCell ref="D97:J97"/>
    <mergeCell ref="D102:J102"/>
    <mergeCell ref="D104:F104"/>
    <mergeCell ref="D139:J139"/>
    <mergeCell ref="D110:J110"/>
    <mergeCell ref="D111:J111"/>
    <mergeCell ref="D112:J112"/>
    <mergeCell ref="D117:J117"/>
    <mergeCell ref="D119:F119"/>
    <mergeCell ref="D124:J124"/>
    <mergeCell ref="D125:J125"/>
    <mergeCell ref="D126:J126"/>
    <mergeCell ref="D127:J127"/>
    <mergeCell ref="D132:J132"/>
    <mergeCell ref="D134:F134"/>
    <mergeCell ref="D155:J155"/>
    <mergeCell ref="D156:J156"/>
    <mergeCell ref="D157:J157"/>
    <mergeCell ref="D140:J140"/>
    <mergeCell ref="D141:J141"/>
    <mergeCell ref="D142:J142"/>
    <mergeCell ref="D147:J147"/>
    <mergeCell ref="D149:F149"/>
    <mergeCell ref="D154:J154"/>
  </mergeCells>
  <dataValidations count="2">
    <dataValidation type="decimal" allowBlank="1" showInputMessage="1" showErrorMessage="1" error="Nur Werte von 0% bis 100% zugelassen!" sqref="H15:H16 H30:H31 H45:H46 H60:H61 H75:H76 H90:H91 H105:H106 H120:H121 H135:H136 H150:H151" xr:uid="{BDD44124-59FE-4797-90E3-B034844F5E4E}">
      <formula1>0</formula1>
      <formula2>1</formula2>
    </dataValidation>
    <dataValidation type="list" allowBlank="1" showInputMessage="1" showErrorMessage="1" sqref="B15:B16 B30:B31 B45:B46 B60:B61 B75:B76 B90:B91 B105:B106 B120:B121 B135:B136 B150:B151" xr:uid="{3F054498-34BD-4CBB-9C6A-15411124A566}">
      <formula1>Agile_Rollen</formula1>
    </dataValidation>
  </dataValidations>
  <printOptions horizontalCentered="1"/>
  <pageMargins left="0.39370078740157483" right="0.39370078740157483" top="1.5748031496062993" bottom="0.59055118110236227" header="0.39370078740157483" footer="0.31496062992125984"/>
  <pageSetup paperSize="9" scale="95" fitToHeight="0" orientation="portrait" r:id="rId1"/>
  <headerFooter>
    <oddHeader>&amp;L&amp;"Verdana,Standard"&amp;9&amp;G&amp;C&amp;"Verdana,Fett"&amp;12
IPMA Level D
Antrag auf Rezertifizierung
Erfahrung in Agile Leadership&amp;R&amp;G</oddHeader>
    <oddFooter>&amp;L&amp;"Verdana,Standard"&amp;9© VZPM&amp;C&amp;"Verdana,Standard"&amp;9&amp;F&amp;R&amp;"Verdana,Standard"&amp;9&amp;A Seite &amp;P/&amp;N</oddFooter>
  </headerFooter>
  <legacyDrawingHF r:id="rId2"/>
  <extLst>
    <ext xmlns:x14="http://schemas.microsoft.com/office/spreadsheetml/2009/9/main" uri="{CCE6A557-97BC-4b89-ADB6-D9C93CAAB3DF}">
      <x14:dataValidations xmlns:xm="http://schemas.microsoft.com/office/excel/2006/main" count="2">
        <x14:dataValidation type="date" allowBlank="1" showInputMessage="1" showErrorMessage="1" error="Datum liegt ausserhalb des zu betrachtenden Erfahrungszeitraums!" prompt="Es sind nur Datumseingaben bis zum Ende des Erfahrungszeitraums möglich, s. Tabellenblatt 'Pers'!" xr:uid="{BF5BB74B-D1DE-4F0D-A58B-C4B8D0E18714}">
          <x14:formula1>
            <xm:f>Pers!$D$17</xm:f>
          </x14:formula1>
          <x14:formula2>
            <xm:f>Pers!$D$18</xm:f>
          </x14:formula2>
          <xm:sqref>F15:F16 F30:F31 F45:F46 F60:F61 F75:F76 F90:F91 F105:F106 F120:F121 F135:F136 F150:F151</xm:sqref>
        </x14:dataValidation>
        <x14:dataValidation type="date" allowBlank="1" showInputMessage="1" showErrorMessage="1" error="Datum liegt ausserhalb des zu betrachtenden Erfahrungszeitraums!" prompt="Es sind nur Datumseingaben ab Beginn des Erfahrungszeitraums möglich, s. Tabellenblatt 'Pers'!" xr:uid="{17E8EA17-95A2-4C68-84FB-463B270315BD}">
          <x14:formula1>
            <xm:f>Pers!$D$17</xm:f>
          </x14:formula1>
          <x14:formula2>
            <xm:f>Pers!$D$18</xm:f>
          </x14:formula2>
          <xm:sqref>D15:D16 D30:D31 D45:D46 D60:D61 D75:D76 D90:D91 D105:D106 D120:D121 D135:D136 D150:D151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292CFF-FCF8-4F0C-9233-512AA23B02F8}">
  <sheetPr>
    <tabColor theme="9" tint="0.39997558519241921"/>
    <pageSetUpPr fitToPage="1"/>
  </sheetPr>
  <dimension ref="A1:M232"/>
  <sheetViews>
    <sheetView showGridLines="0" zoomScaleNormal="100" workbookViewId="0">
      <pane ySplit="7" topLeftCell="A8" activePane="bottomLeft" state="frozen"/>
      <selection pane="bottomLeft" activeCell="F11" sqref="F11"/>
    </sheetView>
  </sheetViews>
  <sheetFormatPr baseColWidth="10" defaultColWidth="11.453125" defaultRowHeight="18" customHeight="1" x14ac:dyDescent="0.35"/>
  <cols>
    <col min="1" max="1" width="1.7265625" style="9" customWidth="1"/>
    <col min="2" max="2" width="10.7265625" style="190" customWidth="1"/>
    <col min="3" max="3" width="1.7265625" style="9" customWidth="1"/>
    <col min="4" max="4" width="110.7265625" style="191" customWidth="1"/>
    <col min="5" max="5" width="1.7265625" style="9" customWidth="1"/>
    <col min="6" max="6" width="8.7265625" style="168" customWidth="1"/>
    <col min="7" max="8" width="1.7265625" style="9" customWidth="1"/>
    <col min="9" max="9" width="8.7265625" style="111" hidden="1" customWidth="1"/>
    <col min="10" max="10" width="11.453125" style="12" customWidth="1"/>
    <col min="11" max="13" width="11.453125" style="168"/>
    <col min="14" max="16384" width="11.453125" style="9"/>
  </cols>
  <sheetData>
    <row r="1" spans="1:13" ht="10" customHeight="1" x14ac:dyDescent="0.35">
      <c r="A1" s="16"/>
      <c r="B1" s="85"/>
      <c r="C1" s="17"/>
      <c r="D1" s="173"/>
      <c r="E1" s="17"/>
      <c r="F1" s="31"/>
      <c r="G1" s="32"/>
    </row>
    <row r="2" spans="1:13" ht="18" customHeight="1" x14ac:dyDescent="0.35">
      <c r="A2" s="19"/>
      <c r="B2" s="170" t="s">
        <v>200</v>
      </c>
      <c r="C2" s="21"/>
      <c r="D2" s="174"/>
      <c r="E2" s="21"/>
      <c r="F2" s="33"/>
      <c r="G2" s="34"/>
    </row>
    <row r="3" spans="1:13" ht="10" customHeight="1" x14ac:dyDescent="0.35">
      <c r="A3" s="19"/>
      <c r="B3" s="233"/>
      <c r="C3" s="21"/>
      <c r="D3" s="174"/>
      <c r="E3" s="21"/>
      <c r="F3" s="33"/>
      <c r="G3" s="34"/>
      <c r="K3" s="232"/>
      <c r="L3" s="232"/>
      <c r="M3" s="232"/>
    </row>
    <row r="4" spans="1:13" ht="28" customHeight="1" x14ac:dyDescent="0.35">
      <c r="A4" s="19"/>
      <c r="B4" s="338" t="s">
        <v>819</v>
      </c>
      <c r="C4" s="338"/>
      <c r="D4" s="338"/>
      <c r="E4" s="338"/>
      <c r="F4" s="338"/>
      <c r="G4" s="34"/>
      <c r="K4" s="232"/>
      <c r="L4" s="232"/>
      <c r="M4" s="232"/>
    </row>
    <row r="5" spans="1:13" ht="10" customHeight="1" x14ac:dyDescent="0.35">
      <c r="A5" s="19"/>
      <c r="B5" s="170"/>
      <c r="C5" s="21"/>
      <c r="D5" s="174"/>
      <c r="E5" s="21"/>
      <c r="F5" s="33"/>
      <c r="G5" s="34"/>
    </row>
    <row r="6" spans="1:13" ht="30" customHeight="1" x14ac:dyDescent="0.35">
      <c r="A6" s="19"/>
      <c r="B6" s="175" t="s">
        <v>201</v>
      </c>
      <c r="C6" s="21"/>
      <c r="D6" s="337" t="s">
        <v>202</v>
      </c>
      <c r="E6" s="337"/>
      <c r="F6" s="337"/>
      <c r="G6" s="34"/>
    </row>
    <row r="7" spans="1:13" ht="10" customHeight="1" x14ac:dyDescent="0.35">
      <c r="A7" s="19"/>
      <c r="B7" s="169"/>
      <c r="C7" s="21"/>
      <c r="D7" s="174"/>
      <c r="E7" s="21"/>
      <c r="F7" s="33"/>
      <c r="G7" s="34"/>
    </row>
    <row r="8" spans="1:13" ht="28" customHeight="1" x14ac:dyDescent="0.35">
      <c r="A8" s="19"/>
      <c r="B8" s="167" t="s">
        <v>203</v>
      </c>
      <c r="C8" s="171"/>
      <c r="D8" s="171" t="s">
        <v>204</v>
      </c>
      <c r="E8" s="21"/>
      <c r="F8" s="176"/>
      <c r="G8" s="34"/>
    </row>
    <row r="9" spans="1:13" ht="28" customHeight="1" x14ac:dyDescent="0.35">
      <c r="A9" s="19"/>
      <c r="B9" s="177" t="s">
        <v>205</v>
      </c>
      <c r="C9" s="170"/>
      <c r="D9" s="170" t="s">
        <v>206</v>
      </c>
      <c r="E9" s="21"/>
      <c r="F9" s="178" t="str">
        <f>IFERROR(ROUND(AVERAGE(F11:F15),0),"")</f>
        <v/>
      </c>
      <c r="G9" s="34"/>
      <c r="I9" s="179" t="str">
        <f>F9</f>
        <v/>
      </c>
    </row>
    <row r="10" spans="1:13" ht="10" customHeight="1" x14ac:dyDescent="0.35">
      <c r="A10" s="19"/>
      <c r="B10" s="177"/>
      <c r="C10" s="170"/>
      <c r="D10" s="174"/>
      <c r="E10" s="21"/>
      <c r="F10" s="180"/>
      <c r="G10" s="34"/>
    </row>
    <row r="11" spans="1:13" ht="28" customHeight="1" x14ac:dyDescent="0.35">
      <c r="A11" s="19"/>
      <c r="B11" s="166" t="s">
        <v>207</v>
      </c>
      <c r="C11" s="21"/>
      <c r="D11" s="181" t="s">
        <v>208</v>
      </c>
      <c r="E11" s="21"/>
      <c r="F11" s="178"/>
      <c r="G11" s="34"/>
      <c r="H11" s="182"/>
    </row>
    <row r="12" spans="1:13" ht="28" customHeight="1" x14ac:dyDescent="0.35">
      <c r="A12" s="19"/>
      <c r="B12" s="166" t="s">
        <v>209</v>
      </c>
      <c r="C12" s="21"/>
      <c r="D12" s="181" t="s">
        <v>210</v>
      </c>
      <c r="E12" s="21"/>
      <c r="F12" s="178"/>
      <c r="G12" s="34"/>
    </row>
    <row r="13" spans="1:13" ht="28" customHeight="1" x14ac:dyDescent="0.35">
      <c r="A13" s="19"/>
      <c r="B13" s="166" t="s">
        <v>211</v>
      </c>
      <c r="C13" s="21"/>
      <c r="D13" s="181" t="s">
        <v>212</v>
      </c>
      <c r="E13" s="21"/>
      <c r="F13" s="178"/>
      <c r="G13" s="34"/>
    </row>
    <row r="14" spans="1:13" ht="28" customHeight="1" x14ac:dyDescent="0.35">
      <c r="A14" s="19"/>
      <c r="B14" s="166" t="s">
        <v>213</v>
      </c>
      <c r="C14" s="21"/>
      <c r="D14" s="181" t="s">
        <v>214</v>
      </c>
      <c r="E14" s="21"/>
      <c r="F14" s="178"/>
      <c r="G14" s="34"/>
    </row>
    <row r="15" spans="1:13" ht="28" customHeight="1" x14ac:dyDescent="0.35">
      <c r="A15" s="19"/>
      <c r="B15" s="166" t="s">
        <v>215</v>
      </c>
      <c r="C15" s="21"/>
      <c r="D15" s="181" t="s">
        <v>216</v>
      </c>
      <c r="E15" s="21"/>
      <c r="F15" s="178"/>
      <c r="G15" s="34"/>
    </row>
    <row r="16" spans="1:13" ht="10" customHeight="1" x14ac:dyDescent="0.35">
      <c r="A16" s="19"/>
      <c r="B16" s="169"/>
      <c r="C16" s="21"/>
      <c r="D16" s="174"/>
      <c r="E16" s="21"/>
      <c r="F16" s="180"/>
      <c r="G16" s="34"/>
    </row>
    <row r="17" spans="1:9" ht="28" customHeight="1" x14ac:dyDescent="0.35">
      <c r="A17" s="19"/>
      <c r="B17" s="177" t="s">
        <v>217</v>
      </c>
      <c r="C17" s="170"/>
      <c r="D17" s="170" t="s">
        <v>218</v>
      </c>
      <c r="E17" s="21"/>
      <c r="F17" s="178" t="str">
        <f>IFERROR(ROUND(AVERAGE(F19:F25),0),"")</f>
        <v/>
      </c>
      <c r="G17" s="34"/>
      <c r="I17" s="179" t="str">
        <f>F17</f>
        <v/>
      </c>
    </row>
    <row r="18" spans="1:9" ht="10" customHeight="1" x14ac:dyDescent="0.35">
      <c r="A18" s="19"/>
      <c r="B18" s="177"/>
      <c r="C18" s="170"/>
      <c r="D18" s="174"/>
      <c r="E18" s="21"/>
      <c r="F18" s="180"/>
      <c r="G18" s="34"/>
    </row>
    <row r="19" spans="1:9" ht="28" customHeight="1" x14ac:dyDescent="0.35">
      <c r="A19" s="19"/>
      <c r="B19" s="166" t="s">
        <v>219</v>
      </c>
      <c r="C19" s="21"/>
      <c r="D19" s="181" t="s">
        <v>220</v>
      </c>
      <c r="E19" s="21"/>
      <c r="F19" s="178"/>
      <c r="G19" s="34"/>
    </row>
    <row r="20" spans="1:9" ht="28" customHeight="1" x14ac:dyDescent="0.35">
      <c r="A20" s="19"/>
      <c r="B20" s="166" t="s">
        <v>221</v>
      </c>
      <c r="C20" s="21"/>
      <c r="D20" s="181" t="s">
        <v>222</v>
      </c>
      <c r="E20" s="21"/>
      <c r="F20" s="178"/>
      <c r="G20" s="34"/>
    </row>
    <row r="21" spans="1:9" ht="28" customHeight="1" x14ac:dyDescent="0.35">
      <c r="A21" s="19"/>
      <c r="B21" s="166" t="s">
        <v>223</v>
      </c>
      <c r="C21" s="21"/>
      <c r="D21" s="181" t="s">
        <v>224</v>
      </c>
      <c r="E21" s="21"/>
      <c r="F21" s="178"/>
      <c r="G21" s="34"/>
    </row>
    <row r="22" spans="1:9" ht="28" customHeight="1" x14ac:dyDescent="0.35">
      <c r="A22" s="19"/>
      <c r="B22" s="166" t="s">
        <v>225</v>
      </c>
      <c r="C22" s="21"/>
      <c r="D22" s="181" t="s">
        <v>226</v>
      </c>
      <c r="E22" s="21"/>
      <c r="F22" s="178"/>
      <c r="G22" s="34"/>
    </row>
    <row r="23" spans="1:9" ht="28" customHeight="1" x14ac:dyDescent="0.35">
      <c r="A23" s="19"/>
      <c r="B23" s="166" t="s">
        <v>227</v>
      </c>
      <c r="C23" s="21"/>
      <c r="D23" s="181" t="s">
        <v>228</v>
      </c>
      <c r="E23" s="21"/>
      <c r="F23" s="178"/>
      <c r="G23" s="34"/>
    </row>
    <row r="24" spans="1:9" ht="28" customHeight="1" x14ac:dyDescent="0.35">
      <c r="A24" s="19"/>
      <c r="B24" s="166" t="s">
        <v>229</v>
      </c>
      <c r="C24" s="21"/>
      <c r="D24" s="181" t="s">
        <v>230</v>
      </c>
      <c r="E24" s="21"/>
      <c r="F24" s="178"/>
      <c r="G24" s="34"/>
    </row>
    <row r="25" spans="1:9" ht="28" customHeight="1" x14ac:dyDescent="0.35">
      <c r="A25" s="19"/>
      <c r="B25" s="166" t="s">
        <v>231</v>
      </c>
      <c r="C25" s="21"/>
      <c r="D25" s="181" t="s">
        <v>232</v>
      </c>
      <c r="E25" s="21"/>
      <c r="F25" s="178"/>
      <c r="G25" s="34"/>
    </row>
    <row r="26" spans="1:9" ht="10" customHeight="1" x14ac:dyDescent="0.35">
      <c r="A26" s="19"/>
      <c r="B26" s="169"/>
      <c r="C26" s="21"/>
      <c r="D26" s="174"/>
      <c r="E26" s="21"/>
      <c r="F26" s="180"/>
      <c r="G26" s="34"/>
    </row>
    <row r="27" spans="1:9" ht="28" customHeight="1" x14ac:dyDescent="0.35">
      <c r="A27" s="19"/>
      <c r="B27" s="177" t="s">
        <v>233</v>
      </c>
      <c r="C27" s="170"/>
      <c r="D27" s="170" t="s">
        <v>234</v>
      </c>
      <c r="E27" s="21"/>
      <c r="F27" s="178" t="str">
        <f>IFERROR(ROUND(AVERAGE(F29:F34),0),"")</f>
        <v/>
      </c>
      <c r="G27" s="34"/>
      <c r="I27" s="179" t="str">
        <f>F27</f>
        <v/>
      </c>
    </row>
    <row r="28" spans="1:9" ht="10" customHeight="1" x14ac:dyDescent="0.35">
      <c r="A28" s="19"/>
      <c r="B28" s="177"/>
      <c r="C28" s="170"/>
      <c r="D28" s="174"/>
      <c r="E28" s="21"/>
      <c r="F28" s="180"/>
      <c r="G28" s="34"/>
    </row>
    <row r="29" spans="1:9" ht="28" customHeight="1" x14ac:dyDescent="0.35">
      <c r="A29" s="19"/>
      <c r="B29" s="166" t="s">
        <v>235</v>
      </c>
      <c r="C29" s="21"/>
      <c r="D29" s="181" t="s">
        <v>236</v>
      </c>
      <c r="E29" s="21"/>
      <c r="F29" s="178"/>
      <c r="G29" s="34"/>
    </row>
    <row r="30" spans="1:9" ht="28" customHeight="1" x14ac:dyDescent="0.35">
      <c r="A30" s="19"/>
      <c r="B30" s="166" t="s">
        <v>237</v>
      </c>
      <c r="C30" s="21"/>
      <c r="D30" s="181" t="s">
        <v>238</v>
      </c>
      <c r="E30" s="21"/>
      <c r="F30" s="178"/>
      <c r="G30" s="34"/>
    </row>
    <row r="31" spans="1:9" ht="28" customHeight="1" x14ac:dyDescent="0.35">
      <c r="A31" s="19"/>
      <c r="B31" s="166" t="s">
        <v>239</v>
      </c>
      <c r="C31" s="21"/>
      <c r="D31" s="181" t="s">
        <v>240</v>
      </c>
      <c r="E31" s="21"/>
      <c r="F31" s="178"/>
      <c r="G31" s="34"/>
    </row>
    <row r="32" spans="1:9" ht="28" customHeight="1" x14ac:dyDescent="0.35">
      <c r="A32" s="19"/>
      <c r="B32" s="166" t="s">
        <v>241</v>
      </c>
      <c r="C32" s="21"/>
      <c r="D32" s="181" t="s">
        <v>242</v>
      </c>
      <c r="E32" s="21"/>
      <c r="F32" s="178"/>
      <c r="G32" s="34"/>
    </row>
    <row r="33" spans="1:9" ht="28" customHeight="1" x14ac:dyDescent="0.35">
      <c r="A33" s="19"/>
      <c r="B33" s="166" t="s">
        <v>243</v>
      </c>
      <c r="C33" s="21"/>
      <c r="D33" s="183" t="s">
        <v>244</v>
      </c>
      <c r="E33" s="21"/>
      <c r="F33" s="178"/>
      <c r="G33" s="34"/>
    </row>
    <row r="34" spans="1:9" ht="28" customHeight="1" x14ac:dyDescent="0.35">
      <c r="A34" s="19"/>
      <c r="B34" s="166" t="s">
        <v>245</v>
      </c>
      <c r="C34" s="21"/>
      <c r="D34" s="181" t="s">
        <v>246</v>
      </c>
      <c r="E34" s="21"/>
      <c r="F34" s="178"/>
      <c r="G34" s="34"/>
    </row>
    <row r="35" spans="1:9" ht="10" customHeight="1" x14ac:dyDescent="0.35">
      <c r="A35" s="19"/>
      <c r="B35" s="169"/>
      <c r="C35" s="21"/>
      <c r="D35" s="174"/>
      <c r="E35" s="21"/>
      <c r="F35" s="180"/>
      <c r="G35" s="34"/>
    </row>
    <row r="36" spans="1:9" ht="28" customHeight="1" x14ac:dyDescent="0.35">
      <c r="A36" s="19"/>
      <c r="B36" s="177" t="s">
        <v>247</v>
      </c>
      <c r="C36" s="170"/>
      <c r="D36" s="170" t="s">
        <v>248</v>
      </c>
      <c r="E36" s="21"/>
      <c r="F36" s="178" t="str">
        <f>IFERROR(ROUND(AVERAGE(F38:F40),0),"")</f>
        <v/>
      </c>
      <c r="G36" s="34"/>
      <c r="I36" s="179" t="str">
        <f>F36</f>
        <v/>
      </c>
    </row>
    <row r="37" spans="1:9" ht="10" customHeight="1" x14ac:dyDescent="0.35">
      <c r="A37" s="19"/>
      <c r="B37" s="177"/>
      <c r="C37" s="170"/>
      <c r="D37" s="174"/>
      <c r="E37" s="21"/>
      <c r="F37" s="180"/>
      <c r="G37" s="34"/>
    </row>
    <row r="38" spans="1:9" ht="28" customHeight="1" x14ac:dyDescent="0.35">
      <c r="A38" s="19"/>
      <c r="B38" s="166" t="s">
        <v>249</v>
      </c>
      <c r="C38" s="21"/>
      <c r="D38" s="181" t="s">
        <v>250</v>
      </c>
      <c r="E38" s="21"/>
      <c r="F38" s="178"/>
      <c r="G38" s="34"/>
    </row>
    <row r="39" spans="1:9" ht="28" customHeight="1" x14ac:dyDescent="0.35">
      <c r="A39" s="19"/>
      <c r="B39" s="166" t="s">
        <v>251</v>
      </c>
      <c r="C39" s="21"/>
      <c r="D39" s="181" t="s">
        <v>252</v>
      </c>
      <c r="E39" s="21"/>
      <c r="F39" s="178"/>
      <c r="G39" s="34"/>
    </row>
    <row r="40" spans="1:9" ht="28" customHeight="1" x14ac:dyDescent="0.35">
      <c r="A40" s="19"/>
      <c r="B40" s="166" t="s">
        <v>253</v>
      </c>
      <c r="C40" s="21"/>
      <c r="D40" s="181" t="s">
        <v>254</v>
      </c>
      <c r="E40" s="21"/>
      <c r="F40" s="178"/>
      <c r="G40" s="34"/>
    </row>
    <row r="41" spans="1:9" ht="10" customHeight="1" x14ac:dyDescent="0.35">
      <c r="A41" s="19"/>
      <c r="B41" s="169"/>
      <c r="C41" s="21"/>
      <c r="D41" s="174"/>
      <c r="E41" s="21"/>
      <c r="F41" s="180"/>
      <c r="G41" s="34"/>
    </row>
    <row r="42" spans="1:9" ht="28" customHeight="1" x14ac:dyDescent="0.35">
      <c r="A42" s="19"/>
      <c r="B42" s="177" t="s">
        <v>255</v>
      </c>
      <c r="C42" s="170"/>
      <c r="D42" s="170" t="s">
        <v>256</v>
      </c>
      <c r="E42" s="21"/>
      <c r="F42" s="178" t="str">
        <f>IFERROR(ROUND(AVERAGE(F44:F46),0),"")</f>
        <v/>
      </c>
      <c r="G42" s="34"/>
      <c r="I42" s="179" t="str">
        <f>F42</f>
        <v/>
      </c>
    </row>
    <row r="43" spans="1:9" ht="10" customHeight="1" x14ac:dyDescent="0.35">
      <c r="A43" s="19"/>
      <c r="B43" s="177"/>
      <c r="C43" s="170"/>
      <c r="D43" s="174"/>
      <c r="E43" s="21"/>
      <c r="F43" s="180"/>
      <c r="G43" s="34"/>
    </row>
    <row r="44" spans="1:9" ht="28" customHeight="1" x14ac:dyDescent="0.35">
      <c r="A44" s="19"/>
      <c r="B44" s="166" t="s">
        <v>257</v>
      </c>
      <c r="C44" s="21"/>
      <c r="D44" s="181" t="s">
        <v>258</v>
      </c>
      <c r="E44" s="21"/>
      <c r="F44" s="178"/>
      <c r="G44" s="34"/>
    </row>
    <row r="45" spans="1:9" ht="28" customHeight="1" x14ac:dyDescent="0.35">
      <c r="A45" s="19"/>
      <c r="B45" s="166" t="s">
        <v>259</v>
      </c>
      <c r="C45" s="21"/>
      <c r="D45" s="181" t="s">
        <v>260</v>
      </c>
      <c r="E45" s="21"/>
      <c r="F45" s="178"/>
      <c r="G45" s="34"/>
    </row>
    <row r="46" spans="1:9" ht="28" customHeight="1" x14ac:dyDescent="0.35">
      <c r="A46" s="19"/>
      <c r="B46" s="166" t="s">
        <v>261</v>
      </c>
      <c r="C46" s="21"/>
      <c r="D46" s="181" t="s">
        <v>262</v>
      </c>
      <c r="E46" s="21"/>
      <c r="F46" s="178"/>
      <c r="G46" s="34"/>
    </row>
    <row r="47" spans="1:9" ht="10" customHeight="1" x14ac:dyDescent="0.35">
      <c r="A47" s="19"/>
      <c r="B47" s="169"/>
      <c r="C47" s="21"/>
      <c r="D47" s="174"/>
      <c r="E47" s="21"/>
      <c r="F47" s="33"/>
      <c r="G47" s="34"/>
    </row>
    <row r="48" spans="1:9" ht="18" customHeight="1" x14ac:dyDescent="0.35">
      <c r="A48" s="19"/>
      <c r="B48" s="167" t="s">
        <v>263</v>
      </c>
      <c r="C48" s="171"/>
      <c r="D48" s="171" t="s">
        <v>264</v>
      </c>
      <c r="E48" s="21"/>
      <c r="F48" s="33"/>
      <c r="G48" s="34"/>
    </row>
    <row r="49" spans="1:9" ht="28" customHeight="1" x14ac:dyDescent="0.35">
      <c r="A49" s="19"/>
      <c r="B49" s="177" t="s">
        <v>265</v>
      </c>
      <c r="C49" s="170"/>
      <c r="D49" s="170" t="s">
        <v>266</v>
      </c>
      <c r="E49" s="21"/>
      <c r="F49" s="178" t="str">
        <f>IFERROR(ROUND(AVERAGE(F51:F55),0),"")</f>
        <v/>
      </c>
      <c r="G49" s="34"/>
      <c r="I49" s="179" t="str">
        <f>F49</f>
        <v/>
      </c>
    </row>
    <row r="50" spans="1:9" ht="10" customHeight="1" x14ac:dyDescent="0.35">
      <c r="A50" s="19"/>
      <c r="B50" s="177"/>
      <c r="C50" s="170"/>
      <c r="D50" s="174"/>
      <c r="E50" s="21"/>
      <c r="F50" s="180"/>
      <c r="G50" s="34"/>
    </row>
    <row r="51" spans="1:9" ht="28" customHeight="1" x14ac:dyDescent="0.35">
      <c r="A51" s="19"/>
      <c r="B51" s="166" t="s">
        <v>267</v>
      </c>
      <c r="C51" s="21"/>
      <c r="D51" s="181" t="s">
        <v>268</v>
      </c>
      <c r="E51" s="21"/>
      <c r="F51" s="178"/>
      <c r="G51" s="34"/>
    </row>
    <row r="52" spans="1:9" ht="28" customHeight="1" x14ac:dyDescent="0.35">
      <c r="A52" s="19"/>
      <c r="B52" s="166" t="s">
        <v>269</v>
      </c>
      <c r="C52" s="21"/>
      <c r="D52" s="181" t="s">
        <v>270</v>
      </c>
      <c r="E52" s="21"/>
      <c r="F52" s="178"/>
      <c r="G52" s="34"/>
    </row>
    <row r="53" spans="1:9" ht="28" customHeight="1" x14ac:dyDescent="0.35">
      <c r="A53" s="19"/>
      <c r="B53" s="166" t="s">
        <v>271</v>
      </c>
      <c r="C53" s="21"/>
      <c r="D53" s="181" t="s">
        <v>272</v>
      </c>
      <c r="E53" s="21"/>
      <c r="F53" s="178"/>
      <c r="G53" s="34"/>
    </row>
    <row r="54" spans="1:9" ht="28" customHeight="1" x14ac:dyDescent="0.35">
      <c r="A54" s="19"/>
      <c r="B54" s="166" t="s">
        <v>273</v>
      </c>
      <c r="C54" s="21"/>
      <c r="D54" s="181" t="s">
        <v>274</v>
      </c>
      <c r="E54" s="21"/>
      <c r="F54" s="178"/>
      <c r="G54" s="34"/>
    </row>
    <row r="55" spans="1:9" ht="28" customHeight="1" x14ac:dyDescent="0.35">
      <c r="A55" s="19"/>
      <c r="B55" s="166" t="s">
        <v>275</v>
      </c>
      <c r="C55" s="21"/>
      <c r="D55" s="181" t="s">
        <v>276</v>
      </c>
      <c r="E55" s="21"/>
      <c r="F55" s="178"/>
      <c r="G55" s="34"/>
    </row>
    <row r="56" spans="1:9" ht="10" customHeight="1" x14ac:dyDescent="0.35">
      <c r="A56" s="19"/>
      <c r="B56" s="169"/>
      <c r="C56" s="21"/>
      <c r="D56" s="174"/>
      <c r="E56" s="21"/>
      <c r="F56" s="180"/>
      <c r="G56" s="34"/>
    </row>
    <row r="57" spans="1:9" ht="28" customHeight="1" x14ac:dyDescent="0.35">
      <c r="A57" s="19"/>
      <c r="B57" s="177" t="s">
        <v>277</v>
      </c>
      <c r="C57" s="170"/>
      <c r="D57" s="170" t="s">
        <v>278</v>
      </c>
      <c r="E57" s="21"/>
      <c r="F57" s="178" t="str">
        <f>IFERROR(ROUND(AVERAGE(F59:F63),0),"")</f>
        <v/>
      </c>
      <c r="G57" s="34"/>
      <c r="I57" s="179" t="str">
        <f>F57</f>
        <v/>
      </c>
    </row>
    <row r="58" spans="1:9" ht="10" customHeight="1" x14ac:dyDescent="0.35">
      <c r="A58" s="19"/>
      <c r="B58" s="177"/>
      <c r="C58" s="170"/>
      <c r="D58" s="174"/>
      <c r="E58" s="21"/>
      <c r="F58" s="180"/>
      <c r="G58" s="34"/>
    </row>
    <row r="59" spans="1:9" ht="28" customHeight="1" x14ac:dyDescent="0.35">
      <c r="A59" s="19"/>
      <c r="B59" s="166" t="s">
        <v>279</v>
      </c>
      <c r="C59" s="21"/>
      <c r="D59" s="181" t="s">
        <v>280</v>
      </c>
      <c r="E59" s="21"/>
      <c r="F59" s="178"/>
      <c r="G59" s="34"/>
    </row>
    <row r="60" spans="1:9" ht="28" customHeight="1" x14ac:dyDescent="0.35">
      <c r="A60" s="19"/>
      <c r="B60" s="166" t="s">
        <v>281</v>
      </c>
      <c r="C60" s="21"/>
      <c r="D60" s="181" t="s">
        <v>282</v>
      </c>
      <c r="E60" s="21"/>
      <c r="F60" s="178"/>
      <c r="G60" s="34"/>
    </row>
    <row r="61" spans="1:9" ht="28" customHeight="1" x14ac:dyDescent="0.35">
      <c r="A61" s="19"/>
      <c r="B61" s="166" t="s">
        <v>283</v>
      </c>
      <c r="C61" s="21"/>
      <c r="D61" s="181" t="s">
        <v>284</v>
      </c>
      <c r="E61" s="21"/>
      <c r="F61" s="178"/>
      <c r="G61" s="34"/>
    </row>
    <row r="62" spans="1:9" ht="28" customHeight="1" x14ac:dyDescent="0.35">
      <c r="A62" s="19"/>
      <c r="B62" s="166" t="s">
        <v>285</v>
      </c>
      <c r="C62" s="21"/>
      <c r="D62" s="181" t="s">
        <v>286</v>
      </c>
      <c r="E62" s="21"/>
      <c r="F62" s="178"/>
      <c r="G62" s="34"/>
    </row>
    <row r="63" spans="1:9" ht="28" customHeight="1" x14ac:dyDescent="0.35">
      <c r="A63" s="19"/>
      <c r="B63" s="166" t="s">
        <v>287</v>
      </c>
      <c r="C63" s="21"/>
      <c r="D63" s="181" t="s">
        <v>634</v>
      </c>
      <c r="E63" s="21"/>
      <c r="F63" s="178"/>
      <c r="G63" s="34"/>
    </row>
    <row r="64" spans="1:9" ht="10" customHeight="1" x14ac:dyDescent="0.35">
      <c r="A64" s="19"/>
      <c r="B64" s="169"/>
      <c r="C64" s="21"/>
      <c r="D64" s="174"/>
      <c r="E64" s="21"/>
      <c r="F64" s="180"/>
      <c r="G64" s="34"/>
    </row>
    <row r="65" spans="1:9" ht="28" customHeight="1" x14ac:dyDescent="0.35">
      <c r="A65" s="19"/>
      <c r="B65" s="177" t="s">
        <v>288</v>
      </c>
      <c r="C65" s="170"/>
      <c r="D65" s="170" t="s">
        <v>289</v>
      </c>
      <c r="E65" s="21"/>
      <c r="F65" s="178" t="str">
        <f>IFERROR(ROUND(AVERAGE(F67:F71),0),"")</f>
        <v/>
      </c>
      <c r="G65" s="34"/>
      <c r="I65" s="179" t="str">
        <f>F65</f>
        <v/>
      </c>
    </row>
    <row r="66" spans="1:9" ht="10" customHeight="1" x14ac:dyDescent="0.35">
      <c r="A66" s="19"/>
      <c r="B66" s="177"/>
      <c r="C66" s="170"/>
      <c r="D66" s="174"/>
      <c r="E66" s="21"/>
      <c r="F66" s="180"/>
      <c r="G66" s="34"/>
    </row>
    <row r="67" spans="1:9" ht="28" customHeight="1" x14ac:dyDescent="0.35">
      <c r="A67" s="19"/>
      <c r="B67" s="166" t="s">
        <v>290</v>
      </c>
      <c r="C67" s="21"/>
      <c r="D67" s="181" t="s">
        <v>291</v>
      </c>
      <c r="E67" s="21"/>
      <c r="F67" s="178"/>
      <c r="G67" s="34"/>
    </row>
    <row r="68" spans="1:9" ht="28" customHeight="1" x14ac:dyDescent="0.35">
      <c r="A68" s="19"/>
      <c r="B68" s="166" t="s">
        <v>292</v>
      </c>
      <c r="C68" s="21"/>
      <c r="D68" s="181" t="s">
        <v>293</v>
      </c>
      <c r="E68" s="21"/>
      <c r="F68" s="178"/>
      <c r="G68" s="34"/>
    </row>
    <row r="69" spans="1:9" ht="28" customHeight="1" x14ac:dyDescent="0.35">
      <c r="A69" s="19"/>
      <c r="B69" s="166" t="s">
        <v>294</v>
      </c>
      <c r="C69" s="21"/>
      <c r="D69" s="181" t="s">
        <v>295</v>
      </c>
      <c r="E69" s="21"/>
      <c r="F69" s="178"/>
      <c r="G69" s="34"/>
    </row>
    <row r="70" spans="1:9" ht="28" customHeight="1" x14ac:dyDescent="0.35">
      <c r="A70" s="19"/>
      <c r="B70" s="166" t="s">
        <v>296</v>
      </c>
      <c r="C70" s="21"/>
      <c r="D70" s="181" t="s">
        <v>297</v>
      </c>
      <c r="E70" s="21"/>
      <c r="F70" s="178"/>
      <c r="G70" s="34"/>
    </row>
    <row r="71" spans="1:9" ht="28" customHeight="1" x14ac:dyDescent="0.35">
      <c r="A71" s="19"/>
      <c r="B71" s="166" t="s">
        <v>298</v>
      </c>
      <c r="C71" s="21"/>
      <c r="D71" s="181" t="s">
        <v>299</v>
      </c>
      <c r="E71" s="21"/>
      <c r="F71" s="178"/>
      <c r="G71" s="34"/>
    </row>
    <row r="72" spans="1:9" ht="10" customHeight="1" x14ac:dyDescent="0.35">
      <c r="A72" s="19"/>
      <c r="B72" s="169"/>
      <c r="C72" s="21"/>
      <c r="D72" s="174"/>
      <c r="E72" s="21"/>
      <c r="F72" s="180"/>
      <c r="G72" s="34"/>
    </row>
    <row r="73" spans="1:9" ht="28" customHeight="1" x14ac:dyDescent="0.35">
      <c r="A73" s="19"/>
      <c r="B73" s="177" t="s">
        <v>300</v>
      </c>
      <c r="C73" s="170"/>
      <c r="D73" s="170" t="s">
        <v>301</v>
      </c>
      <c r="E73" s="21"/>
      <c r="F73" s="178" t="str">
        <f>IFERROR(ROUND(AVERAGE(F75:F79),0),"")</f>
        <v/>
      </c>
      <c r="G73" s="34"/>
      <c r="I73" s="179" t="str">
        <f>F73</f>
        <v/>
      </c>
    </row>
    <row r="74" spans="1:9" ht="10" customHeight="1" x14ac:dyDescent="0.35">
      <c r="A74" s="19"/>
      <c r="B74" s="177"/>
      <c r="C74" s="170"/>
      <c r="D74" s="174"/>
      <c r="E74" s="21"/>
      <c r="F74" s="180"/>
      <c r="G74" s="34"/>
    </row>
    <row r="75" spans="1:9" ht="28" customHeight="1" x14ac:dyDescent="0.35">
      <c r="A75" s="19"/>
      <c r="B75" s="166" t="s">
        <v>302</v>
      </c>
      <c r="C75" s="21"/>
      <c r="D75" s="181" t="s">
        <v>303</v>
      </c>
      <c r="E75" s="21"/>
      <c r="F75" s="178"/>
      <c r="G75" s="34"/>
    </row>
    <row r="76" spans="1:9" ht="28" customHeight="1" x14ac:dyDescent="0.35">
      <c r="A76" s="19"/>
      <c r="B76" s="166" t="s">
        <v>304</v>
      </c>
      <c r="C76" s="21"/>
      <c r="D76" s="181" t="s">
        <v>305</v>
      </c>
      <c r="E76" s="21"/>
      <c r="F76" s="178"/>
      <c r="G76" s="34"/>
    </row>
    <row r="77" spans="1:9" ht="28" customHeight="1" x14ac:dyDescent="0.35">
      <c r="A77" s="19"/>
      <c r="B77" s="166" t="s">
        <v>306</v>
      </c>
      <c r="C77" s="21"/>
      <c r="D77" s="181" t="s">
        <v>307</v>
      </c>
      <c r="E77" s="21"/>
      <c r="F77" s="178"/>
      <c r="G77" s="34"/>
    </row>
    <row r="78" spans="1:9" ht="28" customHeight="1" x14ac:dyDescent="0.35">
      <c r="A78" s="19"/>
      <c r="B78" s="166" t="s">
        <v>308</v>
      </c>
      <c r="C78" s="21"/>
      <c r="D78" s="181" t="s">
        <v>309</v>
      </c>
      <c r="E78" s="21"/>
      <c r="F78" s="178"/>
      <c r="G78" s="34"/>
    </row>
    <row r="79" spans="1:9" ht="28" customHeight="1" x14ac:dyDescent="0.35">
      <c r="A79" s="19"/>
      <c r="B79" s="166" t="s">
        <v>310</v>
      </c>
      <c r="C79" s="21"/>
      <c r="D79" s="181" t="s">
        <v>311</v>
      </c>
      <c r="E79" s="21"/>
      <c r="F79" s="178"/>
      <c r="G79" s="34"/>
    </row>
    <row r="80" spans="1:9" ht="10" customHeight="1" x14ac:dyDescent="0.35">
      <c r="A80" s="19"/>
      <c r="B80" s="169"/>
      <c r="C80" s="21"/>
      <c r="D80" s="174"/>
      <c r="E80" s="21"/>
      <c r="F80" s="180"/>
      <c r="G80" s="34"/>
    </row>
    <row r="81" spans="1:9" ht="28" customHeight="1" x14ac:dyDescent="0.35">
      <c r="A81" s="19"/>
      <c r="B81" s="177" t="s">
        <v>312</v>
      </c>
      <c r="C81" s="170"/>
      <c r="D81" s="170" t="s">
        <v>313</v>
      </c>
      <c r="E81" s="21"/>
      <c r="F81" s="178" t="str">
        <f>IFERROR(ROUND(AVERAGE(F83:F87),0),"")</f>
        <v/>
      </c>
      <c r="G81" s="34"/>
      <c r="I81" s="179" t="str">
        <f>F81</f>
        <v/>
      </c>
    </row>
    <row r="82" spans="1:9" ht="10" customHeight="1" x14ac:dyDescent="0.35">
      <c r="A82" s="19"/>
      <c r="B82" s="177"/>
      <c r="C82" s="170"/>
      <c r="D82" s="174"/>
      <c r="E82" s="21"/>
      <c r="F82" s="180"/>
      <c r="G82" s="34"/>
    </row>
    <row r="83" spans="1:9" ht="28" customHeight="1" x14ac:dyDescent="0.35">
      <c r="A83" s="19"/>
      <c r="B83" s="166" t="s">
        <v>314</v>
      </c>
      <c r="C83" s="21"/>
      <c r="D83" s="181" t="s">
        <v>315</v>
      </c>
      <c r="E83" s="21"/>
      <c r="F83" s="178"/>
      <c r="G83" s="34"/>
    </row>
    <row r="84" spans="1:9" ht="28" customHeight="1" x14ac:dyDescent="0.35">
      <c r="A84" s="19"/>
      <c r="B84" s="166" t="s">
        <v>316</v>
      </c>
      <c r="C84" s="21"/>
      <c r="D84" s="181" t="s">
        <v>317</v>
      </c>
      <c r="E84" s="21"/>
      <c r="F84" s="178"/>
      <c r="G84" s="34"/>
    </row>
    <row r="85" spans="1:9" ht="28" customHeight="1" x14ac:dyDescent="0.35">
      <c r="A85" s="19"/>
      <c r="B85" s="166" t="s">
        <v>318</v>
      </c>
      <c r="C85" s="21"/>
      <c r="D85" s="181" t="s">
        <v>319</v>
      </c>
      <c r="E85" s="21"/>
      <c r="F85" s="178"/>
      <c r="G85" s="34"/>
    </row>
    <row r="86" spans="1:9" ht="28" customHeight="1" x14ac:dyDescent="0.35">
      <c r="A86" s="19"/>
      <c r="B86" s="166" t="s">
        <v>320</v>
      </c>
      <c r="C86" s="21"/>
      <c r="D86" s="181" t="s">
        <v>321</v>
      </c>
      <c r="E86" s="21"/>
      <c r="F86" s="178"/>
      <c r="G86" s="34"/>
    </row>
    <row r="87" spans="1:9" ht="28" customHeight="1" x14ac:dyDescent="0.35">
      <c r="A87" s="19"/>
      <c r="B87" s="166" t="s">
        <v>322</v>
      </c>
      <c r="C87" s="21"/>
      <c r="D87" s="181" t="s">
        <v>323</v>
      </c>
      <c r="E87" s="21"/>
      <c r="F87" s="178"/>
      <c r="G87" s="34"/>
    </row>
    <row r="88" spans="1:9" ht="10" customHeight="1" x14ac:dyDescent="0.35">
      <c r="A88" s="19"/>
      <c r="B88" s="169"/>
      <c r="C88" s="21"/>
      <c r="D88" s="174"/>
      <c r="E88" s="21"/>
      <c r="F88" s="180"/>
      <c r="G88" s="34"/>
    </row>
    <row r="89" spans="1:9" ht="28" customHeight="1" x14ac:dyDescent="0.35">
      <c r="A89" s="19"/>
      <c r="B89" s="177" t="s">
        <v>324</v>
      </c>
      <c r="C89" s="170"/>
      <c r="D89" s="170" t="s">
        <v>325</v>
      </c>
      <c r="E89" s="21"/>
      <c r="F89" s="178" t="str">
        <f>IFERROR(ROUND(AVERAGE(F91:F95),0),"")</f>
        <v/>
      </c>
      <c r="G89" s="34"/>
      <c r="I89" s="179" t="str">
        <f>F89</f>
        <v/>
      </c>
    </row>
    <row r="90" spans="1:9" ht="10" customHeight="1" x14ac:dyDescent="0.35">
      <c r="A90" s="19"/>
      <c r="B90" s="177"/>
      <c r="C90" s="170"/>
      <c r="D90" s="174"/>
      <c r="E90" s="21"/>
      <c r="F90" s="180"/>
      <c r="G90" s="34"/>
    </row>
    <row r="91" spans="1:9" ht="28" customHeight="1" x14ac:dyDescent="0.35">
      <c r="A91" s="19"/>
      <c r="B91" s="166" t="s">
        <v>326</v>
      </c>
      <c r="C91" s="21"/>
      <c r="D91" s="181" t="s">
        <v>327</v>
      </c>
      <c r="E91" s="21"/>
      <c r="F91" s="178"/>
      <c r="G91" s="34"/>
    </row>
    <row r="92" spans="1:9" ht="28" customHeight="1" x14ac:dyDescent="0.35">
      <c r="A92" s="19"/>
      <c r="B92" s="166" t="s">
        <v>328</v>
      </c>
      <c r="C92" s="21"/>
      <c r="D92" s="181" t="s">
        <v>329</v>
      </c>
      <c r="E92" s="21"/>
      <c r="F92" s="178"/>
      <c r="G92" s="34"/>
    </row>
    <row r="93" spans="1:9" ht="28" customHeight="1" x14ac:dyDescent="0.35">
      <c r="A93" s="19"/>
      <c r="B93" s="166" t="s">
        <v>330</v>
      </c>
      <c r="C93" s="21"/>
      <c r="D93" s="181" t="s">
        <v>331</v>
      </c>
      <c r="E93" s="21"/>
      <c r="F93" s="178"/>
      <c r="G93" s="34"/>
    </row>
    <row r="94" spans="1:9" ht="28" customHeight="1" x14ac:dyDescent="0.35">
      <c r="A94" s="19"/>
      <c r="B94" s="166" t="s">
        <v>332</v>
      </c>
      <c r="C94" s="21"/>
      <c r="D94" s="181" t="s">
        <v>333</v>
      </c>
      <c r="E94" s="21"/>
      <c r="F94" s="178"/>
      <c r="G94" s="34"/>
    </row>
    <row r="95" spans="1:9" ht="28" customHeight="1" x14ac:dyDescent="0.35">
      <c r="A95" s="19"/>
      <c r="B95" s="166" t="s">
        <v>334</v>
      </c>
      <c r="C95" s="21"/>
      <c r="D95" s="181" t="s">
        <v>335</v>
      </c>
      <c r="E95" s="21"/>
      <c r="F95" s="178"/>
      <c r="G95" s="34"/>
    </row>
    <row r="96" spans="1:9" ht="10" customHeight="1" x14ac:dyDescent="0.35">
      <c r="A96" s="19"/>
      <c r="B96" s="169"/>
      <c r="C96" s="21"/>
      <c r="D96" s="174"/>
      <c r="E96" s="21"/>
      <c r="F96" s="180"/>
      <c r="G96" s="34"/>
    </row>
    <row r="97" spans="1:9" ht="28" customHeight="1" x14ac:dyDescent="0.35">
      <c r="A97" s="19"/>
      <c r="B97" s="177" t="s">
        <v>336</v>
      </c>
      <c r="C97" s="170"/>
      <c r="D97" s="170" t="s">
        <v>337</v>
      </c>
      <c r="E97" s="21"/>
      <c r="F97" s="178" t="str">
        <f>IFERROR(ROUND(AVERAGE(F99:F102),0),"")</f>
        <v/>
      </c>
      <c r="G97" s="34"/>
      <c r="I97" s="179" t="str">
        <f>F97</f>
        <v/>
      </c>
    </row>
    <row r="98" spans="1:9" ht="10" customHeight="1" x14ac:dyDescent="0.35">
      <c r="A98" s="19"/>
      <c r="B98" s="177"/>
      <c r="C98" s="170"/>
      <c r="D98" s="174"/>
      <c r="E98" s="21"/>
      <c r="F98" s="180"/>
      <c r="G98" s="34"/>
    </row>
    <row r="99" spans="1:9" ht="28" customHeight="1" x14ac:dyDescent="0.35">
      <c r="A99" s="19"/>
      <c r="B99" s="166" t="s">
        <v>338</v>
      </c>
      <c r="C99" s="21"/>
      <c r="D99" s="181" t="s">
        <v>339</v>
      </c>
      <c r="E99" s="21"/>
      <c r="F99" s="178"/>
      <c r="G99" s="34"/>
    </row>
    <row r="100" spans="1:9" ht="28" customHeight="1" x14ac:dyDescent="0.35">
      <c r="A100" s="19"/>
      <c r="B100" s="166" t="s">
        <v>340</v>
      </c>
      <c r="C100" s="21"/>
      <c r="D100" s="181" t="s">
        <v>341</v>
      </c>
      <c r="E100" s="21"/>
      <c r="F100" s="178"/>
      <c r="G100" s="34"/>
    </row>
    <row r="101" spans="1:9" ht="28" customHeight="1" x14ac:dyDescent="0.35">
      <c r="A101" s="19"/>
      <c r="B101" s="166" t="s">
        <v>342</v>
      </c>
      <c r="C101" s="21"/>
      <c r="D101" s="181" t="s">
        <v>343</v>
      </c>
      <c r="E101" s="21"/>
      <c r="F101" s="178"/>
      <c r="G101" s="34"/>
    </row>
    <row r="102" spans="1:9" ht="28" customHeight="1" x14ac:dyDescent="0.35">
      <c r="A102" s="19"/>
      <c r="B102" s="166" t="s">
        <v>344</v>
      </c>
      <c r="C102" s="21"/>
      <c r="D102" s="181" t="s">
        <v>345</v>
      </c>
      <c r="E102" s="21"/>
      <c r="F102" s="178"/>
      <c r="G102" s="34"/>
    </row>
    <row r="103" spans="1:9" ht="10" customHeight="1" x14ac:dyDescent="0.35">
      <c r="A103" s="19"/>
      <c r="B103" s="169"/>
      <c r="C103" s="21"/>
      <c r="D103" s="174"/>
      <c r="E103" s="21"/>
      <c r="F103" s="180"/>
      <c r="G103" s="34"/>
    </row>
    <row r="104" spans="1:9" ht="28" customHeight="1" x14ac:dyDescent="0.35">
      <c r="A104" s="19"/>
      <c r="B104" s="177" t="s">
        <v>346</v>
      </c>
      <c r="C104" s="170"/>
      <c r="D104" s="170" t="s">
        <v>347</v>
      </c>
      <c r="E104" s="21"/>
      <c r="F104" s="178" t="str">
        <f>IFERROR(ROUND(AVERAGE(F106:F110),0),"")</f>
        <v/>
      </c>
      <c r="G104" s="34"/>
      <c r="I104" s="179" t="str">
        <f>F104</f>
        <v/>
      </c>
    </row>
    <row r="105" spans="1:9" ht="10" customHeight="1" x14ac:dyDescent="0.35">
      <c r="A105" s="19"/>
      <c r="B105" s="177"/>
      <c r="C105" s="170"/>
      <c r="D105" s="174"/>
      <c r="E105" s="21"/>
      <c r="F105" s="180"/>
      <c r="G105" s="34"/>
    </row>
    <row r="106" spans="1:9" ht="28" customHeight="1" x14ac:dyDescent="0.35">
      <c r="A106" s="19"/>
      <c r="B106" s="166" t="s">
        <v>348</v>
      </c>
      <c r="C106" s="21"/>
      <c r="D106" s="181" t="s">
        <v>349</v>
      </c>
      <c r="E106" s="21"/>
      <c r="F106" s="178"/>
      <c r="G106" s="34"/>
    </row>
    <row r="107" spans="1:9" ht="28" customHeight="1" x14ac:dyDescent="0.35">
      <c r="A107" s="19"/>
      <c r="B107" s="166" t="s">
        <v>350</v>
      </c>
      <c r="C107" s="21"/>
      <c r="D107" s="181" t="s">
        <v>351</v>
      </c>
      <c r="E107" s="21"/>
      <c r="F107" s="178"/>
      <c r="G107" s="34"/>
    </row>
    <row r="108" spans="1:9" ht="28" customHeight="1" x14ac:dyDescent="0.35">
      <c r="A108" s="19"/>
      <c r="B108" s="166" t="s">
        <v>352</v>
      </c>
      <c r="C108" s="21"/>
      <c r="D108" s="181" t="s">
        <v>353</v>
      </c>
      <c r="E108" s="21"/>
      <c r="F108" s="178"/>
      <c r="G108" s="34"/>
    </row>
    <row r="109" spans="1:9" ht="28" customHeight="1" x14ac:dyDescent="0.35">
      <c r="A109" s="19"/>
      <c r="B109" s="166" t="s">
        <v>354</v>
      </c>
      <c r="C109" s="21"/>
      <c r="D109" s="181" t="s">
        <v>355</v>
      </c>
      <c r="E109" s="21"/>
      <c r="F109" s="178"/>
      <c r="G109" s="34"/>
    </row>
    <row r="110" spans="1:9" ht="28" customHeight="1" x14ac:dyDescent="0.35">
      <c r="A110" s="19"/>
      <c r="B110" s="166" t="s">
        <v>356</v>
      </c>
      <c r="C110" s="21"/>
      <c r="D110" s="181" t="s">
        <v>357</v>
      </c>
      <c r="E110" s="21"/>
      <c r="F110" s="178"/>
      <c r="G110" s="34"/>
    </row>
    <row r="111" spans="1:9" ht="10" customHeight="1" x14ac:dyDescent="0.35">
      <c r="A111" s="19"/>
      <c r="B111" s="169"/>
      <c r="C111" s="21"/>
      <c r="D111" s="174"/>
      <c r="E111" s="21"/>
      <c r="F111" s="180"/>
      <c r="G111" s="34"/>
    </row>
    <row r="112" spans="1:9" ht="28" customHeight="1" x14ac:dyDescent="0.35">
      <c r="A112" s="19"/>
      <c r="B112" s="177" t="s">
        <v>358</v>
      </c>
      <c r="C112" s="170"/>
      <c r="D112" s="170" t="s">
        <v>359</v>
      </c>
      <c r="E112" s="21"/>
      <c r="F112" s="178" t="str">
        <f>IFERROR(ROUND(AVERAGE(F114:F118),0),"")</f>
        <v/>
      </c>
      <c r="G112" s="34"/>
      <c r="I112" s="179" t="str">
        <f>F112</f>
        <v/>
      </c>
    </row>
    <row r="113" spans="1:9" ht="10" customHeight="1" x14ac:dyDescent="0.35">
      <c r="A113" s="19"/>
      <c r="B113" s="177"/>
      <c r="C113" s="170"/>
      <c r="D113" s="174"/>
      <c r="E113" s="21"/>
      <c r="F113" s="180"/>
      <c r="G113" s="34"/>
    </row>
    <row r="114" spans="1:9" ht="28" customHeight="1" x14ac:dyDescent="0.35">
      <c r="A114" s="19"/>
      <c r="B114" s="166" t="s">
        <v>360</v>
      </c>
      <c r="C114" s="21"/>
      <c r="D114" s="181" t="s">
        <v>361</v>
      </c>
      <c r="E114" s="21"/>
      <c r="F114" s="178"/>
      <c r="G114" s="34"/>
    </row>
    <row r="115" spans="1:9" ht="28" customHeight="1" x14ac:dyDescent="0.35">
      <c r="A115" s="19"/>
      <c r="B115" s="166" t="s">
        <v>362</v>
      </c>
      <c r="C115" s="21"/>
      <c r="D115" s="181" t="s">
        <v>363</v>
      </c>
      <c r="E115" s="21"/>
      <c r="F115" s="178"/>
      <c r="G115" s="34"/>
    </row>
    <row r="116" spans="1:9" ht="28" customHeight="1" x14ac:dyDescent="0.35">
      <c r="A116" s="19"/>
      <c r="B116" s="166" t="s">
        <v>364</v>
      </c>
      <c r="C116" s="21"/>
      <c r="D116" s="181" t="s">
        <v>365</v>
      </c>
      <c r="E116" s="21"/>
      <c r="F116" s="178"/>
      <c r="G116" s="34"/>
    </row>
    <row r="117" spans="1:9" ht="28" customHeight="1" x14ac:dyDescent="0.35">
      <c r="A117" s="19"/>
      <c r="B117" s="166" t="s">
        <v>366</v>
      </c>
      <c r="C117" s="21"/>
      <c r="D117" s="181" t="s">
        <v>367</v>
      </c>
      <c r="E117" s="21"/>
      <c r="F117" s="178"/>
      <c r="G117" s="34"/>
    </row>
    <row r="118" spans="1:9" ht="28" customHeight="1" x14ac:dyDescent="0.35">
      <c r="A118" s="19"/>
      <c r="B118" s="166" t="s">
        <v>368</v>
      </c>
      <c r="C118" s="21"/>
      <c r="D118" s="181" t="s">
        <v>369</v>
      </c>
      <c r="E118" s="21"/>
      <c r="F118" s="178"/>
      <c r="G118" s="34"/>
    </row>
    <row r="119" spans="1:9" ht="10" customHeight="1" x14ac:dyDescent="0.35">
      <c r="A119" s="19"/>
      <c r="B119" s="169"/>
      <c r="C119" s="21"/>
      <c r="D119" s="174"/>
      <c r="E119" s="21"/>
      <c r="F119" s="180"/>
      <c r="G119" s="34"/>
    </row>
    <row r="120" spans="1:9" ht="28" customHeight="1" x14ac:dyDescent="0.35">
      <c r="A120" s="19"/>
      <c r="B120" s="177" t="s">
        <v>370</v>
      </c>
      <c r="C120" s="170"/>
      <c r="D120" s="170" t="s">
        <v>371</v>
      </c>
      <c r="E120" s="21"/>
      <c r="F120" s="178" t="str">
        <f>IFERROR(ROUND(AVERAGE(F122:F126),0),"")</f>
        <v/>
      </c>
      <c r="G120" s="34"/>
      <c r="I120" s="179" t="str">
        <f>F120</f>
        <v/>
      </c>
    </row>
    <row r="121" spans="1:9" ht="10" customHeight="1" x14ac:dyDescent="0.35">
      <c r="A121" s="19"/>
      <c r="B121" s="177"/>
      <c r="C121" s="170"/>
      <c r="D121" s="174"/>
      <c r="E121" s="21"/>
      <c r="F121" s="180"/>
      <c r="G121" s="34"/>
    </row>
    <row r="122" spans="1:9" ht="28" customHeight="1" x14ac:dyDescent="0.35">
      <c r="A122" s="19"/>
      <c r="B122" s="166" t="s">
        <v>372</v>
      </c>
      <c r="C122" s="21"/>
      <c r="D122" s="181" t="s">
        <v>373</v>
      </c>
      <c r="E122" s="21"/>
      <c r="F122" s="178"/>
      <c r="G122" s="34"/>
    </row>
    <row r="123" spans="1:9" ht="28" customHeight="1" x14ac:dyDescent="0.35">
      <c r="A123" s="19"/>
      <c r="B123" s="166" t="s">
        <v>374</v>
      </c>
      <c r="C123" s="21"/>
      <c r="D123" s="181" t="s">
        <v>375</v>
      </c>
      <c r="E123" s="21"/>
      <c r="F123" s="178"/>
      <c r="G123" s="34"/>
    </row>
    <row r="124" spans="1:9" ht="28" customHeight="1" x14ac:dyDescent="0.35">
      <c r="A124" s="19"/>
      <c r="B124" s="166" t="s">
        <v>376</v>
      </c>
      <c r="C124" s="21"/>
      <c r="D124" s="181" t="s">
        <v>377</v>
      </c>
      <c r="E124" s="21"/>
      <c r="F124" s="178"/>
      <c r="G124" s="34"/>
    </row>
    <row r="125" spans="1:9" ht="28" customHeight="1" x14ac:dyDescent="0.35">
      <c r="A125" s="19"/>
      <c r="B125" s="166" t="s">
        <v>378</v>
      </c>
      <c r="C125" s="21"/>
      <c r="D125" s="181" t="s">
        <v>379</v>
      </c>
      <c r="E125" s="21"/>
      <c r="F125" s="178"/>
      <c r="G125" s="34"/>
    </row>
    <row r="126" spans="1:9" ht="28" customHeight="1" x14ac:dyDescent="0.35">
      <c r="A126" s="19"/>
      <c r="B126" s="166" t="s">
        <v>380</v>
      </c>
      <c r="C126" s="21"/>
      <c r="D126" s="181" t="s">
        <v>381</v>
      </c>
      <c r="E126" s="21"/>
      <c r="F126" s="178"/>
      <c r="G126" s="34"/>
    </row>
    <row r="127" spans="1:9" ht="10" customHeight="1" x14ac:dyDescent="0.35">
      <c r="A127" s="19"/>
      <c r="B127" s="169"/>
      <c r="C127" s="21"/>
      <c r="D127" s="174"/>
      <c r="E127" s="21"/>
      <c r="F127" s="33"/>
      <c r="G127" s="34"/>
    </row>
    <row r="128" spans="1:9" ht="18" customHeight="1" x14ac:dyDescent="0.35">
      <c r="A128" s="19"/>
      <c r="B128" s="167" t="s">
        <v>382</v>
      </c>
      <c r="C128" s="171"/>
      <c r="D128" s="171" t="s">
        <v>383</v>
      </c>
      <c r="E128" s="21"/>
      <c r="F128" s="33"/>
      <c r="G128" s="34"/>
    </row>
    <row r="129" spans="1:9" ht="28" customHeight="1" x14ac:dyDescent="0.35">
      <c r="A129" s="19"/>
      <c r="B129" s="177" t="s">
        <v>384</v>
      </c>
      <c r="C129" s="170"/>
      <c r="D129" s="170" t="s">
        <v>385</v>
      </c>
      <c r="E129" s="21"/>
      <c r="F129" s="178" t="str">
        <f>IFERROR(ROUND(AVERAGE(F131:F135),0),"")</f>
        <v/>
      </c>
      <c r="G129" s="34"/>
      <c r="I129" s="179" t="str">
        <f>F129</f>
        <v/>
      </c>
    </row>
    <row r="130" spans="1:9" ht="10" customHeight="1" x14ac:dyDescent="0.35">
      <c r="A130" s="19"/>
      <c r="B130" s="177"/>
      <c r="C130" s="170"/>
      <c r="D130" s="174"/>
      <c r="E130" s="21"/>
      <c r="F130" s="33"/>
      <c r="G130" s="34"/>
    </row>
    <row r="131" spans="1:9" ht="28" customHeight="1" x14ac:dyDescent="0.35">
      <c r="A131" s="19"/>
      <c r="B131" s="166" t="s">
        <v>386</v>
      </c>
      <c r="C131" s="21"/>
      <c r="D131" s="181" t="s">
        <v>387</v>
      </c>
      <c r="E131" s="21"/>
      <c r="F131" s="178"/>
      <c r="G131" s="34"/>
    </row>
    <row r="132" spans="1:9" ht="28" customHeight="1" x14ac:dyDescent="0.35">
      <c r="A132" s="19"/>
      <c r="B132" s="166" t="s">
        <v>388</v>
      </c>
      <c r="C132" s="21"/>
      <c r="D132" s="181" t="s">
        <v>389</v>
      </c>
      <c r="E132" s="21"/>
      <c r="F132" s="178"/>
      <c r="G132" s="34"/>
    </row>
    <row r="133" spans="1:9" ht="28" customHeight="1" x14ac:dyDescent="0.35">
      <c r="A133" s="19"/>
      <c r="B133" s="166" t="s">
        <v>390</v>
      </c>
      <c r="C133" s="21"/>
      <c r="D133" s="181" t="s">
        <v>391</v>
      </c>
      <c r="E133" s="21"/>
      <c r="F133" s="178"/>
      <c r="G133" s="34"/>
    </row>
    <row r="134" spans="1:9" ht="28" customHeight="1" x14ac:dyDescent="0.35">
      <c r="A134" s="19"/>
      <c r="B134" s="166" t="s">
        <v>392</v>
      </c>
      <c r="C134" s="21"/>
      <c r="D134" s="181" t="s">
        <v>393</v>
      </c>
      <c r="E134" s="21"/>
      <c r="F134" s="178"/>
      <c r="G134" s="34"/>
    </row>
    <row r="135" spans="1:9" ht="28" customHeight="1" x14ac:dyDescent="0.35">
      <c r="A135" s="19"/>
      <c r="B135" s="166" t="s">
        <v>394</v>
      </c>
      <c r="C135" s="21"/>
      <c r="D135" s="181" t="s">
        <v>395</v>
      </c>
      <c r="E135" s="21"/>
      <c r="F135" s="178"/>
      <c r="G135" s="34"/>
    </row>
    <row r="136" spans="1:9" ht="10" customHeight="1" x14ac:dyDescent="0.35">
      <c r="A136" s="19"/>
      <c r="B136" s="169"/>
      <c r="C136" s="21"/>
      <c r="D136" s="174"/>
      <c r="E136" s="21"/>
      <c r="F136" s="33"/>
      <c r="G136" s="34"/>
    </row>
    <row r="137" spans="1:9" ht="28" customHeight="1" x14ac:dyDescent="0.35">
      <c r="A137" s="19"/>
      <c r="B137" s="177" t="s">
        <v>396</v>
      </c>
      <c r="C137" s="170"/>
      <c r="D137" s="170" t="s">
        <v>397</v>
      </c>
      <c r="E137" s="21"/>
      <c r="F137" s="178" t="str">
        <f>IFERROR(ROUND(AVERAGE(F139:F141),0),"")</f>
        <v/>
      </c>
      <c r="G137" s="34"/>
      <c r="I137" s="179" t="str">
        <f>F137</f>
        <v/>
      </c>
    </row>
    <row r="138" spans="1:9" ht="10" customHeight="1" x14ac:dyDescent="0.35">
      <c r="A138" s="19"/>
      <c r="B138" s="177"/>
      <c r="C138" s="170"/>
      <c r="D138" s="174"/>
      <c r="E138" s="21"/>
      <c r="F138" s="33"/>
      <c r="G138" s="34"/>
    </row>
    <row r="139" spans="1:9" ht="28" customHeight="1" x14ac:dyDescent="0.35">
      <c r="A139" s="19"/>
      <c r="B139" s="166" t="s">
        <v>398</v>
      </c>
      <c r="C139" s="21"/>
      <c r="D139" s="181" t="s">
        <v>399</v>
      </c>
      <c r="E139" s="21"/>
      <c r="F139" s="178"/>
      <c r="G139" s="34"/>
    </row>
    <row r="140" spans="1:9" ht="28" customHeight="1" x14ac:dyDescent="0.35">
      <c r="A140" s="19"/>
      <c r="B140" s="166" t="s">
        <v>400</v>
      </c>
      <c r="C140" s="21"/>
      <c r="D140" s="181" t="s">
        <v>401</v>
      </c>
      <c r="E140" s="21"/>
      <c r="F140" s="178"/>
      <c r="G140" s="34"/>
    </row>
    <row r="141" spans="1:9" ht="28" customHeight="1" x14ac:dyDescent="0.35">
      <c r="A141" s="19"/>
      <c r="B141" s="166" t="s">
        <v>402</v>
      </c>
      <c r="C141" s="21"/>
      <c r="D141" s="181" t="s">
        <v>403</v>
      </c>
      <c r="E141" s="21"/>
      <c r="F141" s="178"/>
      <c r="G141" s="34"/>
    </row>
    <row r="142" spans="1:9" ht="10" customHeight="1" x14ac:dyDescent="0.35">
      <c r="A142" s="19"/>
      <c r="B142" s="169"/>
      <c r="C142" s="21"/>
      <c r="D142" s="174"/>
      <c r="E142" s="21"/>
      <c r="F142" s="33"/>
      <c r="G142" s="34"/>
    </row>
    <row r="143" spans="1:9" ht="28" customHeight="1" x14ac:dyDescent="0.35">
      <c r="A143" s="19"/>
      <c r="B143" s="177" t="s">
        <v>404</v>
      </c>
      <c r="C143" s="170"/>
      <c r="D143" s="170" t="s">
        <v>405</v>
      </c>
      <c r="E143" s="21"/>
      <c r="F143" s="178" t="str">
        <f>IFERROR(ROUND(AVERAGE(F145:F148),0),"")</f>
        <v/>
      </c>
      <c r="G143" s="34"/>
      <c r="I143" s="179" t="str">
        <f>F143</f>
        <v/>
      </c>
    </row>
    <row r="144" spans="1:9" ht="10" customHeight="1" x14ac:dyDescent="0.35">
      <c r="A144" s="19"/>
      <c r="B144" s="177"/>
      <c r="C144" s="170"/>
      <c r="D144" s="174"/>
      <c r="E144" s="21"/>
      <c r="F144" s="33"/>
      <c r="G144" s="34"/>
    </row>
    <row r="145" spans="1:9" ht="28" customHeight="1" x14ac:dyDescent="0.35">
      <c r="A145" s="19"/>
      <c r="B145" s="166" t="s">
        <v>406</v>
      </c>
      <c r="C145" s="21"/>
      <c r="D145" s="181" t="s">
        <v>407</v>
      </c>
      <c r="E145" s="21"/>
      <c r="F145" s="178"/>
      <c r="G145" s="34"/>
    </row>
    <row r="146" spans="1:9" ht="28" customHeight="1" x14ac:dyDescent="0.35">
      <c r="A146" s="19"/>
      <c r="B146" s="166" t="s">
        <v>408</v>
      </c>
      <c r="C146" s="21"/>
      <c r="D146" s="181" t="s">
        <v>409</v>
      </c>
      <c r="E146" s="21"/>
      <c r="F146" s="178"/>
      <c r="G146" s="34"/>
    </row>
    <row r="147" spans="1:9" ht="28" customHeight="1" x14ac:dyDescent="0.35">
      <c r="A147" s="19"/>
      <c r="B147" s="166" t="s">
        <v>410</v>
      </c>
      <c r="C147" s="21"/>
      <c r="D147" s="181" t="s">
        <v>411</v>
      </c>
      <c r="E147" s="21"/>
      <c r="F147" s="178"/>
      <c r="G147" s="34"/>
    </row>
    <row r="148" spans="1:9" ht="28" customHeight="1" x14ac:dyDescent="0.35">
      <c r="A148" s="19"/>
      <c r="B148" s="166" t="s">
        <v>412</v>
      </c>
      <c r="C148" s="21"/>
      <c r="D148" s="181" t="s">
        <v>413</v>
      </c>
      <c r="E148" s="21"/>
      <c r="F148" s="178"/>
      <c r="G148" s="34"/>
    </row>
    <row r="149" spans="1:9" ht="10" customHeight="1" x14ac:dyDescent="0.35">
      <c r="A149" s="19"/>
      <c r="B149" s="169"/>
      <c r="C149" s="21"/>
      <c r="D149" s="174"/>
      <c r="E149" s="21"/>
      <c r="F149" s="33"/>
      <c r="G149" s="34"/>
    </row>
    <row r="150" spans="1:9" ht="28" customHeight="1" x14ac:dyDescent="0.35">
      <c r="A150" s="19"/>
      <c r="B150" s="177" t="s">
        <v>414</v>
      </c>
      <c r="C150" s="170"/>
      <c r="D150" s="170" t="s">
        <v>415</v>
      </c>
      <c r="E150" s="21"/>
      <c r="F150" s="178" t="str">
        <f>IFERROR(ROUND(AVERAGE(F152:F156),0),"")</f>
        <v/>
      </c>
      <c r="G150" s="34"/>
      <c r="I150" s="179" t="str">
        <f>F150</f>
        <v/>
      </c>
    </row>
    <row r="151" spans="1:9" ht="10" customHeight="1" x14ac:dyDescent="0.35">
      <c r="A151" s="19"/>
      <c r="B151" s="177"/>
      <c r="C151" s="170"/>
      <c r="D151" s="174"/>
      <c r="E151" s="21"/>
      <c r="F151" s="33"/>
      <c r="G151" s="34"/>
    </row>
    <row r="152" spans="1:9" ht="28" customHeight="1" x14ac:dyDescent="0.35">
      <c r="A152" s="19"/>
      <c r="B152" s="166" t="s">
        <v>416</v>
      </c>
      <c r="C152" s="21"/>
      <c r="D152" s="181" t="s">
        <v>417</v>
      </c>
      <c r="E152" s="21"/>
      <c r="F152" s="178"/>
      <c r="G152" s="34"/>
    </row>
    <row r="153" spans="1:9" ht="28" customHeight="1" x14ac:dyDescent="0.35">
      <c r="A153" s="19"/>
      <c r="B153" s="166" t="s">
        <v>418</v>
      </c>
      <c r="C153" s="21"/>
      <c r="D153" s="181" t="s">
        <v>419</v>
      </c>
      <c r="E153" s="21"/>
      <c r="F153" s="178"/>
      <c r="G153" s="34"/>
    </row>
    <row r="154" spans="1:9" ht="28" customHeight="1" x14ac:dyDescent="0.35">
      <c r="A154" s="19"/>
      <c r="B154" s="166" t="s">
        <v>420</v>
      </c>
      <c r="C154" s="21"/>
      <c r="D154" s="183" t="s">
        <v>421</v>
      </c>
      <c r="E154" s="21"/>
      <c r="F154" s="178"/>
      <c r="G154" s="34"/>
    </row>
    <row r="155" spans="1:9" ht="28" customHeight="1" x14ac:dyDescent="0.35">
      <c r="A155" s="19"/>
      <c r="B155" s="166" t="s">
        <v>422</v>
      </c>
      <c r="C155" s="21"/>
      <c r="D155" s="181" t="s">
        <v>423</v>
      </c>
      <c r="E155" s="21"/>
      <c r="F155" s="178"/>
      <c r="G155" s="34"/>
    </row>
    <row r="156" spans="1:9" ht="28" customHeight="1" x14ac:dyDescent="0.35">
      <c r="A156" s="19"/>
      <c r="B156" s="166" t="s">
        <v>424</v>
      </c>
      <c r="C156" s="21"/>
      <c r="D156" s="181" t="s">
        <v>425</v>
      </c>
      <c r="E156" s="21"/>
      <c r="F156" s="178"/>
      <c r="G156" s="34"/>
    </row>
    <row r="157" spans="1:9" ht="10" customHeight="1" x14ac:dyDescent="0.35">
      <c r="A157" s="19"/>
      <c r="B157" s="169"/>
      <c r="C157" s="21"/>
      <c r="D157" s="174"/>
      <c r="E157" s="21"/>
      <c r="F157" s="33"/>
      <c r="G157" s="34"/>
    </row>
    <row r="158" spans="1:9" ht="28" customHeight="1" x14ac:dyDescent="0.35">
      <c r="A158" s="19"/>
      <c r="B158" s="177" t="s">
        <v>426</v>
      </c>
      <c r="C158" s="170"/>
      <c r="D158" s="170" t="s">
        <v>427</v>
      </c>
      <c r="E158" s="21"/>
      <c r="F158" s="178" t="str">
        <f>IFERROR(ROUND(AVERAGE(F160:F163),0),"")</f>
        <v/>
      </c>
      <c r="G158" s="34"/>
      <c r="I158" s="179" t="str">
        <f>F158</f>
        <v/>
      </c>
    </row>
    <row r="159" spans="1:9" ht="10" customHeight="1" x14ac:dyDescent="0.35">
      <c r="A159" s="19"/>
      <c r="B159" s="177"/>
      <c r="C159" s="170"/>
      <c r="D159" s="174"/>
      <c r="E159" s="21"/>
      <c r="F159" s="33"/>
      <c r="G159" s="34"/>
    </row>
    <row r="160" spans="1:9" ht="28" customHeight="1" x14ac:dyDescent="0.35">
      <c r="A160" s="19"/>
      <c r="B160" s="166" t="s">
        <v>428</v>
      </c>
      <c r="C160" s="21"/>
      <c r="D160" s="181" t="s">
        <v>429</v>
      </c>
      <c r="E160" s="21"/>
      <c r="F160" s="178"/>
      <c r="G160" s="34"/>
    </row>
    <row r="161" spans="1:9" ht="28" customHeight="1" x14ac:dyDescent="0.35">
      <c r="A161" s="19"/>
      <c r="B161" s="166" t="s">
        <v>430</v>
      </c>
      <c r="C161" s="21"/>
      <c r="D161" s="181" t="s">
        <v>431</v>
      </c>
      <c r="E161" s="21"/>
      <c r="F161" s="178"/>
      <c r="G161" s="34"/>
    </row>
    <row r="162" spans="1:9" ht="28" customHeight="1" x14ac:dyDescent="0.35">
      <c r="A162" s="19"/>
      <c r="B162" s="166" t="s">
        <v>432</v>
      </c>
      <c r="C162" s="21"/>
      <c r="D162" s="181" t="s">
        <v>433</v>
      </c>
      <c r="E162" s="21"/>
      <c r="F162" s="178"/>
      <c r="G162" s="34"/>
    </row>
    <row r="163" spans="1:9" ht="28" customHeight="1" x14ac:dyDescent="0.35">
      <c r="A163" s="19"/>
      <c r="B163" s="166" t="s">
        <v>434</v>
      </c>
      <c r="C163" s="21"/>
      <c r="D163" s="181" t="s">
        <v>435</v>
      </c>
      <c r="E163" s="21"/>
      <c r="F163" s="178"/>
      <c r="G163" s="34"/>
    </row>
    <row r="164" spans="1:9" ht="10" customHeight="1" x14ac:dyDescent="0.35">
      <c r="A164" s="19"/>
      <c r="B164" s="169"/>
      <c r="C164" s="21"/>
      <c r="D164" s="174"/>
      <c r="E164" s="21"/>
      <c r="F164" s="33"/>
      <c r="G164" s="34"/>
    </row>
    <row r="165" spans="1:9" ht="28" customHeight="1" x14ac:dyDescent="0.35">
      <c r="A165" s="19"/>
      <c r="B165" s="177" t="s">
        <v>436</v>
      </c>
      <c r="C165" s="170"/>
      <c r="D165" s="170" t="s">
        <v>437</v>
      </c>
      <c r="E165" s="21"/>
      <c r="F165" s="178" t="str">
        <f>IFERROR(ROUND(AVERAGE(F167:F171),0),"")</f>
        <v/>
      </c>
      <c r="G165" s="34"/>
      <c r="I165" s="179" t="str">
        <f>F165</f>
        <v/>
      </c>
    </row>
    <row r="166" spans="1:9" ht="10" customHeight="1" x14ac:dyDescent="0.35">
      <c r="A166" s="19"/>
      <c r="B166" s="177"/>
      <c r="C166" s="170"/>
      <c r="D166" s="174"/>
      <c r="E166" s="21"/>
      <c r="F166" s="33"/>
      <c r="G166" s="34"/>
    </row>
    <row r="167" spans="1:9" ht="28" customHeight="1" x14ac:dyDescent="0.35">
      <c r="A167" s="19"/>
      <c r="B167" s="166" t="s">
        <v>438</v>
      </c>
      <c r="C167" s="21"/>
      <c r="D167" s="181" t="s">
        <v>439</v>
      </c>
      <c r="E167" s="21"/>
      <c r="F167" s="178"/>
      <c r="G167" s="34"/>
    </row>
    <row r="168" spans="1:9" ht="28" customHeight="1" x14ac:dyDescent="0.35">
      <c r="A168" s="19"/>
      <c r="B168" s="166" t="s">
        <v>440</v>
      </c>
      <c r="C168" s="21"/>
      <c r="D168" s="181" t="s">
        <v>441</v>
      </c>
      <c r="E168" s="21"/>
      <c r="F168" s="178"/>
      <c r="G168" s="34"/>
    </row>
    <row r="169" spans="1:9" ht="28" customHeight="1" x14ac:dyDescent="0.35">
      <c r="A169" s="19"/>
      <c r="B169" s="166" t="s">
        <v>442</v>
      </c>
      <c r="C169" s="21"/>
      <c r="D169" s="181" t="s">
        <v>443</v>
      </c>
      <c r="E169" s="21"/>
      <c r="F169" s="178"/>
      <c r="G169" s="34"/>
    </row>
    <row r="170" spans="1:9" ht="28" customHeight="1" x14ac:dyDescent="0.35">
      <c r="A170" s="19"/>
      <c r="B170" s="166" t="s">
        <v>444</v>
      </c>
      <c r="C170" s="21"/>
      <c r="D170" s="181" t="s">
        <v>445</v>
      </c>
      <c r="E170" s="21"/>
      <c r="F170" s="178"/>
      <c r="G170" s="34"/>
    </row>
    <row r="171" spans="1:9" ht="28" customHeight="1" x14ac:dyDescent="0.35">
      <c r="A171" s="19"/>
      <c r="B171" s="166" t="s">
        <v>446</v>
      </c>
      <c r="C171" s="21"/>
      <c r="D171" s="181" t="s">
        <v>447</v>
      </c>
      <c r="E171" s="21"/>
      <c r="F171" s="178"/>
      <c r="G171" s="34"/>
    </row>
    <row r="172" spans="1:9" ht="10" customHeight="1" x14ac:dyDescent="0.35">
      <c r="A172" s="19"/>
      <c r="B172" s="169"/>
      <c r="C172" s="21"/>
      <c r="D172" s="174"/>
      <c r="E172" s="21"/>
      <c r="F172" s="33"/>
      <c r="G172" s="34"/>
    </row>
    <row r="173" spans="1:9" ht="28" customHeight="1" x14ac:dyDescent="0.35">
      <c r="A173" s="19"/>
      <c r="B173" s="177" t="s">
        <v>448</v>
      </c>
      <c r="C173" s="170"/>
      <c r="D173" s="170" t="s">
        <v>449</v>
      </c>
      <c r="E173" s="21"/>
      <c r="F173" s="178" t="str">
        <f>IFERROR(ROUND(AVERAGE(F175:F179),0),"")</f>
        <v/>
      </c>
      <c r="G173" s="34"/>
      <c r="I173" s="179" t="str">
        <f>F173</f>
        <v/>
      </c>
    </row>
    <row r="174" spans="1:9" ht="10" customHeight="1" x14ac:dyDescent="0.35">
      <c r="A174" s="19"/>
      <c r="B174" s="177"/>
      <c r="C174" s="170"/>
      <c r="D174" s="174"/>
      <c r="E174" s="21"/>
      <c r="F174" s="33"/>
      <c r="G174" s="34"/>
    </row>
    <row r="175" spans="1:9" ht="28" customHeight="1" x14ac:dyDescent="0.35">
      <c r="A175" s="19"/>
      <c r="B175" s="166" t="s">
        <v>450</v>
      </c>
      <c r="C175" s="21"/>
      <c r="D175" s="181" t="s">
        <v>451</v>
      </c>
      <c r="E175" s="21"/>
      <c r="F175" s="178"/>
      <c r="G175" s="34"/>
    </row>
    <row r="176" spans="1:9" ht="28" customHeight="1" x14ac:dyDescent="0.35">
      <c r="A176" s="19"/>
      <c r="B176" s="166" t="s">
        <v>452</v>
      </c>
      <c r="C176" s="21"/>
      <c r="D176" s="181" t="s">
        <v>453</v>
      </c>
      <c r="E176" s="21"/>
      <c r="F176" s="178"/>
      <c r="G176" s="34"/>
    </row>
    <row r="177" spans="1:9" ht="28" customHeight="1" x14ac:dyDescent="0.35">
      <c r="A177" s="19"/>
      <c r="B177" s="166" t="s">
        <v>454</v>
      </c>
      <c r="C177" s="21"/>
      <c r="D177" s="181" t="s">
        <v>455</v>
      </c>
      <c r="E177" s="21"/>
      <c r="F177" s="178"/>
      <c r="G177" s="34"/>
    </row>
    <row r="178" spans="1:9" ht="28" customHeight="1" x14ac:dyDescent="0.35">
      <c r="A178" s="19"/>
      <c r="B178" s="166" t="s">
        <v>456</v>
      </c>
      <c r="C178" s="21"/>
      <c r="D178" s="181" t="s">
        <v>457</v>
      </c>
      <c r="E178" s="21"/>
      <c r="F178" s="178"/>
      <c r="G178" s="34"/>
    </row>
    <row r="179" spans="1:9" ht="28" customHeight="1" x14ac:dyDescent="0.35">
      <c r="A179" s="19"/>
      <c r="B179" s="166" t="s">
        <v>458</v>
      </c>
      <c r="C179" s="21"/>
      <c r="D179" s="181" t="s">
        <v>459</v>
      </c>
      <c r="E179" s="21"/>
      <c r="F179" s="178"/>
      <c r="G179" s="34"/>
    </row>
    <row r="180" spans="1:9" ht="10" customHeight="1" x14ac:dyDescent="0.35">
      <c r="A180" s="19"/>
      <c r="B180" s="169"/>
      <c r="C180" s="21"/>
      <c r="D180" s="174"/>
      <c r="E180" s="21"/>
      <c r="F180" s="33"/>
      <c r="G180" s="34"/>
    </row>
    <row r="181" spans="1:9" ht="28" customHeight="1" x14ac:dyDescent="0.35">
      <c r="A181" s="19"/>
      <c r="B181" s="177" t="s">
        <v>460</v>
      </c>
      <c r="C181" s="170"/>
      <c r="D181" s="170" t="s">
        <v>461</v>
      </c>
      <c r="E181" s="21"/>
      <c r="F181" s="178" t="str">
        <f>IFERROR(ROUND(AVERAGE(F183:F187),0),"")</f>
        <v/>
      </c>
      <c r="G181" s="34"/>
      <c r="I181" s="179" t="str">
        <f>F181</f>
        <v/>
      </c>
    </row>
    <row r="182" spans="1:9" ht="10" customHeight="1" x14ac:dyDescent="0.35">
      <c r="A182" s="19"/>
      <c r="B182" s="177"/>
      <c r="C182" s="170"/>
      <c r="D182" s="174"/>
      <c r="E182" s="21"/>
      <c r="F182" s="33"/>
      <c r="G182" s="34"/>
    </row>
    <row r="183" spans="1:9" ht="28" customHeight="1" x14ac:dyDescent="0.35">
      <c r="A183" s="19"/>
      <c r="B183" s="166" t="s">
        <v>462</v>
      </c>
      <c r="C183" s="21"/>
      <c r="D183" s="181" t="s">
        <v>463</v>
      </c>
      <c r="E183" s="21"/>
      <c r="F183" s="178"/>
      <c r="G183" s="34"/>
    </row>
    <row r="184" spans="1:9" ht="28" customHeight="1" x14ac:dyDescent="0.35">
      <c r="A184" s="19"/>
      <c r="B184" s="166" t="s">
        <v>464</v>
      </c>
      <c r="C184" s="21"/>
      <c r="D184" s="181" t="s">
        <v>465</v>
      </c>
      <c r="E184" s="21"/>
      <c r="F184" s="178"/>
      <c r="G184" s="34"/>
    </row>
    <row r="185" spans="1:9" ht="28" customHeight="1" x14ac:dyDescent="0.35">
      <c r="A185" s="19"/>
      <c r="B185" s="166" t="s">
        <v>466</v>
      </c>
      <c r="C185" s="21"/>
      <c r="D185" s="181" t="s">
        <v>467</v>
      </c>
      <c r="E185" s="21"/>
      <c r="F185" s="178"/>
      <c r="G185" s="34"/>
    </row>
    <row r="186" spans="1:9" ht="28" customHeight="1" x14ac:dyDescent="0.35">
      <c r="A186" s="19"/>
      <c r="B186" s="166" t="s">
        <v>468</v>
      </c>
      <c r="C186" s="21"/>
      <c r="D186" s="181" t="s">
        <v>469</v>
      </c>
      <c r="E186" s="21"/>
      <c r="F186" s="178"/>
      <c r="G186" s="34"/>
    </row>
    <row r="187" spans="1:9" ht="28" customHeight="1" x14ac:dyDescent="0.35">
      <c r="A187" s="19"/>
      <c r="B187" s="166" t="s">
        <v>470</v>
      </c>
      <c r="C187" s="21"/>
      <c r="D187" s="181" t="s">
        <v>471</v>
      </c>
      <c r="E187" s="21"/>
      <c r="F187" s="178"/>
      <c r="G187" s="34"/>
    </row>
    <row r="188" spans="1:9" ht="10" customHeight="1" x14ac:dyDescent="0.35">
      <c r="A188" s="19"/>
      <c r="B188" s="169"/>
      <c r="C188" s="21"/>
      <c r="D188" s="174"/>
      <c r="E188" s="21"/>
      <c r="F188" s="33"/>
      <c r="G188" s="34"/>
    </row>
    <row r="189" spans="1:9" ht="28" customHeight="1" x14ac:dyDescent="0.35">
      <c r="A189" s="19"/>
      <c r="B189" s="177" t="s">
        <v>472</v>
      </c>
      <c r="C189" s="170"/>
      <c r="D189" s="170" t="s">
        <v>473</v>
      </c>
      <c r="E189" s="21"/>
      <c r="F189" s="178" t="str">
        <f>IFERROR(ROUND(AVERAGE(F191:F194),0),"")</f>
        <v/>
      </c>
      <c r="G189" s="34"/>
      <c r="I189" s="179" t="str">
        <f>F189</f>
        <v/>
      </c>
    </row>
    <row r="190" spans="1:9" ht="10" customHeight="1" x14ac:dyDescent="0.35">
      <c r="A190" s="19"/>
      <c r="B190" s="177"/>
      <c r="C190" s="170"/>
      <c r="D190" s="174"/>
      <c r="E190" s="21"/>
      <c r="F190" s="33"/>
      <c r="G190" s="34"/>
    </row>
    <row r="191" spans="1:9" ht="28" customHeight="1" x14ac:dyDescent="0.35">
      <c r="A191" s="19"/>
      <c r="B191" s="166" t="s">
        <v>474</v>
      </c>
      <c r="C191" s="21"/>
      <c r="D191" s="181" t="s">
        <v>475</v>
      </c>
      <c r="E191" s="21"/>
      <c r="F191" s="178"/>
      <c r="G191" s="34"/>
    </row>
    <row r="192" spans="1:9" ht="28" customHeight="1" x14ac:dyDescent="0.35">
      <c r="A192" s="19"/>
      <c r="B192" s="166" t="s">
        <v>476</v>
      </c>
      <c r="C192" s="21"/>
      <c r="D192" s="181" t="s">
        <v>477</v>
      </c>
      <c r="E192" s="21"/>
      <c r="F192" s="178"/>
      <c r="G192" s="34"/>
    </row>
    <row r="193" spans="1:9" ht="28" customHeight="1" x14ac:dyDescent="0.35">
      <c r="A193" s="19"/>
      <c r="B193" s="166" t="s">
        <v>478</v>
      </c>
      <c r="C193" s="21"/>
      <c r="D193" s="181" t="s">
        <v>479</v>
      </c>
      <c r="E193" s="21"/>
      <c r="F193" s="178"/>
      <c r="G193" s="34"/>
    </row>
    <row r="194" spans="1:9" ht="28" customHeight="1" x14ac:dyDescent="0.35">
      <c r="A194" s="19"/>
      <c r="B194" s="166" t="s">
        <v>480</v>
      </c>
      <c r="C194" s="21"/>
      <c r="D194" s="181" t="s">
        <v>481</v>
      </c>
      <c r="E194" s="21"/>
      <c r="F194" s="178"/>
      <c r="G194" s="34"/>
    </row>
    <row r="195" spans="1:9" ht="10" customHeight="1" x14ac:dyDescent="0.35">
      <c r="A195" s="19"/>
      <c r="B195" s="169"/>
      <c r="C195" s="21"/>
      <c r="D195" s="174"/>
      <c r="E195" s="21"/>
      <c r="F195" s="33"/>
      <c r="G195" s="34"/>
    </row>
    <row r="196" spans="1:9" ht="28" customHeight="1" x14ac:dyDescent="0.35">
      <c r="A196" s="19"/>
      <c r="B196" s="177" t="s">
        <v>482</v>
      </c>
      <c r="C196" s="170"/>
      <c r="D196" s="170" t="s">
        <v>483</v>
      </c>
      <c r="E196" s="21"/>
      <c r="F196" s="178" t="str">
        <f>IFERROR(ROUND(AVERAGE(F198:F203),0),"")</f>
        <v/>
      </c>
      <c r="G196" s="34"/>
      <c r="I196" s="179" t="str">
        <f>F196</f>
        <v/>
      </c>
    </row>
    <row r="197" spans="1:9" ht="10" customHeight="1" x14ac:dyDescent="0.35">
      <c r="A197" s="19"/>
      <c r="B197" s="177"/>
      <c r="C197" s="170"/>
      <c r="D197" s="174"/>
      <c r="E197" s="21"/>
      <c r="F197" s="33"/>
      <c r="G197" s="34"/>
    </row>
    <row r="198" spans="1:9" ht="28" customHeight="1" x14ac:dyDescent="0.35">
      <c r="A198" s="19"/>
      <c r="B198" s="166" t="s">
        <v>484</v>
      </c>
      <c r="C198" s="21"/>
      <c r="D198" s="181" t="s">
        <v>485</v>
      </c>
      <c r="E198" s="21"/>
      <c r="F198" s="178"/>
      <c r="G198" s="34"/>
    </row>
    <row r="199" spans="1:9" ht="28" customHeight="1" x14ac:dyDescent="0.35">
      <c r="A199" s="19"/>
      <c r="B199" s="166" t="s">
        <v>486</v>
      </c>
      <c r="C199" s="21"/>
      <c r="D199" s="181" t="s">
        <v>487</v>
      </c>
      <c r="E199" s="21"/>
      <c r="F199" s="178"/>
      <c r="G199" s="34"/>
    </row>
    <row r="200" spans="1:9" ht="28" customHeight="1" x14ac:dyDescent="0.35">
      <c r="A200" s="19"/>
      <c r="B200" s="166" t="s">
        <v>488</v>
      </c>
      <c r="C200" s="21"/>
      <c r="D200" s="181" t="s">
        <v>489</v>
      </c>
      <c r="E200" s="21"/>
      <c r="F200" s="178"/>
      <c r="G200" s="34"/>
    </row>
    <row r="201" spans="1:9" ht="28" customHeight="1" x14ac:dyDescent="0.35">
      <c r="A201" s="19"/>
      <c r="B201" s="166" t="s">
        <v>490</v>
      </c>
      <c r="C201" s="21"/>
      <c r="D201" s="181" t="s">
        <v>491</v>
      </c>
      <c r="E201" s="21"/>
      <c r="F201" s="178"/>
      <c r="G201" s="34"/>
    </row>
    <row r="202" spans="1:9" ht="28" customHeight="1" x14ac:dyDescent="0.35">
      <c r="A202" s="19"/>
      <c r="B202" s="166" t="s">
        <v>492</v>
      </c>
      <c r="C202" s="21"/>
      <c r="D202" s="181" t="s">
        <v>493</v>
      </c>
      <c r="E202" s="21"/>
      <c r="F202" s="178"/>
      <c r="G202" s="34"/>
    </row>
    <row r="203" spans="1:9" ht="28" customHeight="1" x14ac:dyDescent="0.35">
      <c r="A203" s="19"/>
      <c r="B203" s="166" t="s">
        <v>494</v>
      </c>
      <c r="C203" s="21"/>
      <c r="D203" s="181" t="s">
        <v>495</v>
      </c>
      <c r="E203" s="21"/>
      <c r="F203" s="178"/>
      <c r="G203" s="34"/>
    </row>
    <row r="204" spans="1:9" ht="10" customHeight="1" x14ac:dyDescent="0.35">
      <c r="A204" s="19"/>
      <c r="B204" s="169"/>
      <c r="C204" s="21"/>
      <c r="D204" s="174"/>
      <c r="E204" s="21"/>
      <c r="F204" s="33"/>
      <c r="G204" s="34"/>
    </row>
    <row r="205" spans="1:9" ht="28" customHeight="1" x14ac:dyDescent="0.35">
      <c r="A205" s="19"/>
      <c r="B205" s="177" t="s">
        <v>496</v>
      </c>
      <c r="C205" s="170"/>
      <c r="D205" s="170" t="s">
        <v>497</v>
      </c>
      <c r="E205" s="21"/>
      <c r="F205" s="178" t="str">
        <f>IFERROR(ROUND(AVERAGE(F207:F211),0),"")</f>
        <v/>
      </c>
      <c r="G205" s="34"/>
      <c r="I205" s="179" t="str">
        <f>F205</f>
        <v/>
      </c>
    </row>
    <row r="206" spans="1:9" ht="10" customHeight="1" x14ac:dyDescent="0.35">
      <c r="A206" s="19"/>
      <c r="B206" s="177"/>
      <c r="C206" s="170"/>
      <c r="D206" s="174"/>
      <c r="E206" s="21"/>
      <c r="F206" s="33"/>
      <c r="G206" s="34"/>
    </row>
    <row r="207" spans="1:9" ht="28" customHeight="1" x14ac:dyDescent="0.35">
      <c r="A207" s="19"/>
      <c r="B207" s="166" t="s">
        <v>498</v>
      </c>
      <c r="C207" s="21"/>
      <c r="D207" s="181" t="s">
        <v>499</v>
      </c>
      <c r="E207" s="21"/>
      <c r="F207" s="178"/>
      <c r="G207" s="34"/>
    </row>
    <row r="208" spans="1:9" ht="28" customHeight="1" x14ac:dyDescent="0.35">
      <c r="A208" s="19"/>
      <c r="B208" s="166" t="s">
        <v>500</v>
      </c>
      <c r="C208" s="21"/>
      <c r="D208" s="181" t="s">
        <v>501</v>
      </c>
      <c r="E208" s="21"/>
      <c r="F208" s="178"/>
      <c r="G208" s="34"/>
    </row>
    <row r="209" spans="1:9" ht="28" customHeight="1" x14ac:dyDescent="0.35">
      <c r="A209" s="19"/>
      <c r="B209" s="166" t="s">
        <v>502</v>
      </c>
      <c r="C209" s="21"/>
      <c r="D209" s="181" t="s">
        <v>503</v>
      </c>
      <c r="E209" s="21"/>
      <c r="F209" s="178"/>
      <c r="G209" s="34"/>
    </row>
    <row r="210" spans="1:9" ht="28" customHeight="1" x14ac:dyDescent="0.35">
      <c r="A210" s="19"/>
      <c r="B210" s="166" t="s">
        <v>504</v>
      </c>
      <c r="C210" s="21"/>
      <c r="D210" s="181" t="s">
        <v>505</v>
      </c>
      <c r="E210" s="21"/>
      <c r="F210" s="178"/>
      <c r="G210" s="34"/>
    </row>
    <row r="211" spans="1:9" ht="28" customHeight="1" x14ac:dyDescent="0.35">
      <c r="A211" s="19"/>
      <c r="B211" s="166" t="s">
        <v>506</v>
      </c>
      <c r="C211" s="21"/>
      <c r="D211" s="181" t="s">
        <v>507</v>
      </c>
      <c r="E211" s="21"/>
      <c r="F211" s="178"/>
      <c r="G211" s="34"/>
    </row>
    <row r="212" spans="1:9" ht="10" customHeight="1" x14ac:dyDescent="0.35">
      <c r="A212" s="19"/>
      <c r="B212" s="169"/>
      <c r="C212" s="21"/>
      <c r="D212" s="174"/>
      <c r="E212" s="21"/>
      <c r="F212" s="33"/>
      <c r="G212" s="34"/>
    </row>
    <row r="213" spans="1:9" ht="28" customHeight="1" x14ac:dyDescent="0.35">
      <c r="A213" s="19"/>
      <c r="B213" s="177" t="s">
        <v>508</v>
      </c>
      <c r="C213" s="170"/>
      <c r="D213" s="170" t="s">
        <v>509</v>
      </c>
      <c r="E213" s="21"/>
      <c r="F213" s="178" t="str">
        <f>IFERROR(ROUND(AVERAGE(F215:F219),0),"")</f>
        <v/>
      </c>
      <c r="G213" s="34"/>
      <c r="I213" s="179" t="str">
        <f>F213</f>
        <v/>
      </c>
    </row>
    <row r="214" spans="1:9" ht="10" customHeight="1" x14ac:dyDescent="0.35">
      <c r="A214" s="19"/>
      <c r="B214" s="177"/>
      <c r="C214" s="170"/>
      <c r="D214" s="174"/>
      <c r="E214" s="21"/>
      <c r="F214" s="33"/>
      <c r="G214" s="34"/>
    </row>
    <row r="215" spans="1:9" ht="28" customHeight="1" x14ac:dyDescent="0.35">
      <c r="A215" s="19"/>
      <c r="B215" s="166" t="s">
        <v>510</v>
      </c>
      <c r="C215" s="21"/>
      <c r="D215" s="183" t="s">
        <v>511</v>
      </c>
      <c r="E215" s="21"/>
      <c r="F215" s="178"/>
      <c r="G215" s="34"/>
    </row>
    <row r="216" spans="1:9" ht="28" customHeight="1" x14ac:dyDescent="0.35">
      <c r="A216" s="19"/>
      <c r="B216" s="166" t="s">
        <v>512</v>
      </c>
      <c r="C216" s="21"/>
      <c r="D216" s="181" t="s">
        <v>513</v>
      </c>
      <c r="E216" s="21"/>
      <c r="F216" s="178"/>
      <c r="G216" s="34"/>
    </row>
    <row r="217" spans="1:9" ht="28" customHeight="1" x14ac:dyDescent="0.35">
      <c r="A217" s="19"/>
      <c r="B217" s="166" t="s">
        <v>514</v>
      </c>
      <c r="C217" s="21"/>
      <c r="D217" s="181" t="s">
        <v>515</v>
      </c>
      <c r="E217" s="21"/>
      <c r="F217" s="178"/>
      <c r="G217" s="34"/>
    </row>
    <row r="218" spans="1:9" ht="28" customHeight="1" x14ac:dyDescent="0.35">
      <c r="A218" s="19"/>
      <c r="B218" s="166" t="s">
        <v>516</v>
      </c>
      <c r="C218" s="21"/>
      <c r="D218" s="181" t="s">
        <v>517</v>
      </c>
      <c r="E218" s="21"/>
      <c r="F218" s="178"/>
      <c r="G218" s="34"/>
    </row>
    <row r="219" spans="1:9" ht="28" customHeight="1" x14ac:dyDescent="0.35">
      <c r="A219" s="19"/>
      <c r="B219" s="166" t="s">
        <v>518</v>
      </c>
      <c r="C219" s="21"/>
      <c r="D219" s="181" t="s">
        <v>519</v>
      </c>
      <c r="E219" s="21"/>
      <c r="F219" s="178"/>
      <c r="G219" s="34"/>
    </row>
    <row r="220" spans="1:9" ht="10" customHeight="1" x14ac:dyDescent="0.35">
      <c r="A220" s="19"/>
      <c r="B220" s="169"/>
      <c r="C220" s="21"/>
      <c r="D220" s="174"/>
      <c r="E220" s="21"/>
      <c r="F220" s="33"/>
      <c r="G220" s="34"/>
    </row>
    <row r="221" spans="1:9" ht="28" customHeight="1" x14ac:dyDescent="0.35">
      <c r="A221" s="19"/>
      <c r="B221" s="177" t="s">
        <v>520</v>
      </c>
      <c r="C221" s="170"/>
      <c r="D221" s="170" t="s">
        <v>521</v>
      </c>
      <c r="E221" s="21"/>
      <c r="F221" s="178" t="str">
        <f>IFERROR(ROUND(AVERAGE(F223:F226),0),"")</f>
        <v/>
      </c>
      <c r="G221" s="34"/>
      <c r="I221" s="179" t="str">
        <f>F221</f>
        <v/>
      </c>
    </row>
    <row r="222" spans="1:9" ht="10" customHeight="1" x14ac:dyDescent="0.35">
      <c r="A222" s="19"/>
      <c r="B222" s="177"/>
      <c r="C222" s="170"/>
      <c r="D222" s="174"/>
      <c r="E222" s="21"/>
      <c r="F222" s="33"/>
      <c r="G222" s="34"/>
    </row>
    <row r="223" spans="1:9" ht="28" customHeight="1" x14ac:dyDescent="0.35">
      <c r="A223" s="19"/>
      <c r="B223" s="166" t="s">
        <v>522</v>
      </c>
      <c r="C223" s="21"/>
      <c r="D223" s="181" t="s">
        <v>523</v>
      </c>
      <c r="E223" s="21"/>
      <c r="F223" s="178"/>
      <c r="G223" s="34"/>
    </row>
    <row r="224" spans="1:9" ht="28" customHeight="1" x14ac:dyDescent="0.35">
      <c r="A224" s="19"/>
      <c r="B224" s="166" t="s">
        <v>524</v>
      </c>
      <c r="C224" s="21"/>
      <c r="D224" s="181" t="s">
        <v>525</v>
      </c>
      <c r="E224" s="21"/>
      <c r="F224" s="178"/>
      <c r="G224" s="34"/>
    </row>
    <row r="225" spans="1:9" ht="28" customHeight="1" x14ac:dyDescent="0.35">
      <c r="A225" s="19"/>
      <c r="B225" s="166" t="s">
        <v>526</v>
      </c>
      <c r="C225" s="21"/>
      <c r="D225" s="181" t="s">
        <v>527</v>
      </c>
      <c r="E225" s="21"/>
      <c r="F225" s="178"/>
      <c r="G225" s="34"/>
    </row>
    <row r="226" spans="1:9" ht="28" customHeight="1" x14ac:dyDescent="0.35">
      <c r="A226" s="19"/>
      <c r="B226" s="166" t="s">
        <v>528</v>
      </c>
      <c r="C226" s="21"/>
      <c r="D226" s="181" t="s">
        <v>529</v>
      </c>
      <c r="E226" s="21"/>
      <c r="F226" s="178"/>
      <c r="G226" s="34"/>
    </row>
    <row r="227" spans="1:9" ht="10" customHeight="1" x14ac:dyDescent="0.35">
      <c r="A227" s="19"/>
      <c r="B227" s="169"/>
      <c r="C227" s="21"/>
      <c r="D227" s="174"/>
      <c r="E227" s="21"/>
      <c r="F227" s="33"/>
      <c r="G227" s="34"/>
    </row>
    <row r="228" spans="1:9" ht="28" customHeight="1" x14ac:dyDescent="0.35">
      <c r="A228" s="19"/>
      <c r="B228" s="169"/>
      <c r="C228" s="21"/>
      <c r="D228" s="184" t="s">
        <v>530</v>
      </c>
      <c r="E228" s="21"/>
      <c r="F228" s="185">
        <f>I228</f>
        <v>0</v>
      </c>
      <c r="G228" s="34"/>
      <c r="I228" s="179">
        <f>COUNTIF(I$9:I$221,3)</f>
        <v>0</v>
      </c>
    </row>
    <row r="229" spans="1:9" ht="28" customHeight="1" x14ac:dyDescent="0.35">
      <c r="A229" s="19"/>
      <c r="B229" s="169"/>
      <c r="C229" s="21"/>
      <c r="D229" s="184" t="s">
        <v>531</v>
      </c>
      <c r="E229" s="21"/>
      <c r="F229" s="186">
        <f>I229</f>
        <v>0</v>
      </c>
      <c r="G229" s="34"/>
      <c r="I229" s="179">
        <f>COUNTIF(I$9:I$221,2)</f>
        <v>0</v>
      </c>
    </row>
    <row r="230" spans="1:9" ht="28" customHeight="1" x14ac:dyDescent="0.35">
      <c r="A230" s="19"/>
      <c r="B230" s="169"/>
      <c r="C230" s="21"/>
      <c r="D230" s="184" t="s">
        <v>532</v>
      </c>
      <c r="E230" s="21"/>
      <c r="F230" s="187">
        <f>I230</f>
        <v>0</v>
      </c>
      <c r="G230" s="34"/>
      <c r="I230" s="179">
        <f>COUNTIF(I$9:I$221,1)</f>
        <v>0</v>
      </c>
    </row>
    <row r="231" spans="1:9" ht="28" customHeight="1" x14ac:dyDescent="0.35">
      <c r="A231" s="19"/>
      <c r="B231" s="169"/>
      <c r="C231" s="21"/>
      <c r="D231" s="184" t="s">
        <v>533</v>
      </c>
      <c r="E231" s="21"/>
      <c r="F231" s="188">
        <f>I231</f>
        <v>0</v>
      </c>
      <c r="G231" s="34"/>
      <c r="I231" s="179">
        <f>COUNTIF(I$9:I$221,0)</f>
        <v>0</v>
      </c>
    </row>
    <row r="232" spans="1:9" ht="10" customHeight="1" x14ac:dyDescent="0.35">
      <c r="A232" s="24"/>
      <c r="B232" s="165"/>
      <c r="C232" s="25"/>
      <c r="D232" s="189"/>
      <c r="E232" s="25"/>
      <c r="F232" s="37"/>
      <c r="G232" s="38"/>
    </row>
  </sheetData>
  <sheetProtection algorithmName="SHA-512" hashValue="AVCuAk5Es2lfLVqT5a2c/Ckul2Cr0AUI3I0jBBvQixatr7WP6HOlHdLoig14aCQ+Ok5FnqkadCQINt3misKxNA==" saltValue="5zxOV+AOsBeNKn2jPxu5Dw==" spinCount="100000" sheet="1" objects="1" scenarios="1"/>
  <mergeCells count="2">
    <mergeCell ref="D6:F6"/>
    <mergeCell ref="B4:F4"/>
  </mergeCells>
  <conditionalFormatting sqref="F11">
    <cfRule type="cellIs" dxfId="329" priority="157" operator="equal">
      <formula>1</formula>
    </cfRule>
    <cfRule type="cellIs" dxfId="328" priority="158" operator="equal">
      <formula>3</formula>
    </cfRule>
    <cfRule type="cellIs" dxfId="327" priority="159" operator="equal">
      <formula>2</formula>
    </cfRule>
    <cfRule type="cellIs" dxfId="326" priority="160" operator="equal">
      <formula>0</formula>
    </cfRule>
  </conditionalFormatting>
  <conditionalFormatting sqref="F12:F15">
    <cfRule type="cellIs" dxfId="325" priority="152" operator="equal">
      <formula>1</formula>
    </cfRule>
    <cfRule type="cellIs" dxfId="324" priority="153" operator="equal">
      <formula>3</formula>
    </cfRule>
    <cfRule type="cellIs" dxfId="323" priority="154" operator="equal">
      <formula>2</formula>
    </cfRule>
    <cfRule type="cellIs" dxfId="322" priority="155" operator="equal">
      <formula>0</formula>
    </cfRule>
  </conditionalFormatting>
  <conditionalFormatting sqref="F9">
    <cfRule type="cellIs" dxfId="321" priority="147" operator="equal">
      <formula>1</formula>
    </cfRule>
    <cfRule type="cellIs" dxfId="320" priority="148" operator="equal">
      <formula>3</formula>
    </cfRule>
    <cfRule type="cellIs" dxfId="319" priority="149" operator="equal">
      <formula>2</formula>
    </cfRule>
    <cfRule type="cellIs" dxfId="318" priority="150" operator="equal">
      <formula>0</formula>
    </cfRule>
  </conditionalFormatting>
  <conditionalFormatting sqref="F19:F25">
    <cfRule type="cellIs" dxfId="317" priority="142" operator="equal">
      <formula>1</formula>
    </cfRule>
    <cfRule type="cellIs" dxfId="316" priority="143" operator="equal">
      <formula>3</formula>
    </cfRule>
    <cfRule type="cellIs" dxfId="315" priority="144" operator="equal">
      <formula>2</formula>
    </cfRule>
    <cfRule type="cellIs" dxfId="314" priority="145" operator="equal">
      <formula>0</formula>
    </cfRule>
  </conditionalFormatting>
  <conditionalFormatting sqref="F223:F226 F215:F219 F207:F211 F198:F203 F191:F194 F183:F187 F175:F179 F167:F171 F160:F163 F152:F156 F145:F148 F139:F141 F131:F135 F122:F126 F114:F118 F106:F110 F99:F102 F91:F95 F83:F87 F75:F79 F67:F71 F59:F63 F51:F55 F44:F46 F38:F40 F29:F34">
    <cfRule type="cellIs" dxfId="313" priority="137" operator="equal">
      <formula>1</formula>
    </cfRule>
    <cfRule type="cellIs" dxfId="312" priority="138" operator="equal">
      <formula>3</formula>
    </cfRule>
    <cfRule type="cellIs" dxfId="311" priority="139" operator="equal">
      <formula>2</formula>
    </cfRule>
    <cfRule type="cellIs" dxfId="310" priority="140" operator="equal">
      <formula>0</formula>
    </cfRule>
  </conditionalFormatting>
  <conditionalFormatting sqref="F17">
    <cfRule type="cellIs" dxfId="309" priority="132" operator="equal">
      <formula>1</formula>
    </cfRule>
    <cfRule type="cellIs" dxfId="308" priority="133" operator="equal">
      <formula>3</formula>
    </cfRule>
    <cfRule type="cellIs" dxfId="307" priority="134" operator="equal">
      <formula>2</formula>
    </cfRule>
    <cfRule type="cellIs" dxfId="306" priority="135" operator="equal">
      <formula>0</formula>
    </cfRule>
  </conditionalFormatting>
  <conditionalFormatting sqref="F27">
    <cfRule type="cellIs" dxfId="305" priority="127" operator="equal">
      <formula>1</formula>
    </cfRule>
    <cfRule type="cellIs" dxfId="304" priority="128" operator="equal">
      <formula>3</formula>
    </cfRule>
    <cfRule type="cellIs" dxfId="303" priority="129" operator="equal">
      <formula>2</formula>
    </cfRule>
    <cfRule type="cellIs" dxfId="302" priority="130" operator="equal">
      <formula>0</formula>
    </cfRule>
  </conditionalFormatting>
  <conditionalFormatting sqref="F36">
    <cfRule type="cellIs" dxfId="301" priority="122" operator="equal">
      <formula>1</formula>
    </cfRule>
    <cfRule type="cellIs" dxfId="300" priority="123" operator="equal">
      <formula>3</formula>
    </cfRule>
    <cfRule type="cellIs" dxfId="299" priority="124" operator="equal">
      <formula>2</formula>
    </cfRule>
    <cfRule type="cellIs" dxfId="298" priority="125" operator="equal">
      <formula>0</formula>
    </cfRule>
  </conditionalFormatting>
  <conditionalFormatting sqref="F42">
    <cfRule type="cellIs" dxfId="297" priority="117" operator="equal">
      <formula>1</formula>
    </cfRule>
    <cfRule type="cellIs" dxfId="296" priority="118" operator="equal">
      <formula>3</formula>
    </cfRule>
    <cfRule type="cellIs" dxfId="295" priority="119" operator="equal">
      <formula>2</formula>
    </cfRule>
    <cfRule type="cellIs" dxfId="294" priority="120" operator="equal">
      <formula>0</formula>
    </cfRule>
  </conditionalFormatting>
  <conditionalFormatting sqref="F49">
    <cfRule type="cellIs" dxfId="293" priority="112" operator="equal">
      <formula>1</formula>
    </cfRule>
    <cfRule type="cellIs" dxfId="292" priority="113" operator="equal">
      <formula>3</formula>
    </cfRule>
    <cfRule type="cellIs" dxfId="291" priority="114" operator="equal">
      <formula>2</formula>
    </cfRule>
    <cfRule type="cellIs" dxfId="290" priority="115" operator="equal">
      <formula>0</formula>
    </cfRule>
  </conditionalFormatting>
  <conditionalFormatting sqref="F57">
    <cfRule type="cellIs" dxfId="289" priority="107" operator="equal">
      <formula>1</formula>
    </cfRule>
    <cfRule type="cellIs" dxfId="288" priority="108" operator="equal">
      <formula>3</formula>
    </cfRule>
    <cfRule type="cellIs" dxfId="287" priority="109" operator="equal">
      <formula>2</formula>
    </cfRule>
    <cfRule type="cellIs" dxfId="286" priority="110" operator="equal">
      <formula>0</formula>
    </cfRule>
  </conditionalFormatting>
  <conditionalFormatting sqref="F65">
    <cfRule type="cellIs" dxfId="285" priority="102" operator="equal">
      <formula>1</formula>
    </cfRule>
    <cfRule type="cellIs" dxfId="284" priority="103" operator="equal">
      <formula>3</formula>
    </cfRule>
    <cfRule type="cellIs" dxfId="283" priority="104" operator="equal">
      <formula>2</formula>
    </cfRule>
    <cfRule type="cellIs" dxfId="282" priority="105" operator="equal">
      <formula>0</formula>
    </cfRule>
  </conditionalFormatting>
  <conditionalFormatting sqref="F73">
    <cfRule type="cellIs" dxfId="281" priority="97" operator="equal">
      <formula>1</formula>
    </cfRule>
    <cfRule type="cellIs" dxfId="280" priority="98" operator="equal">
      <formula>3</formula>
    </cfRule>
    <cfRule type="cellIs" dxfId="279" priority="99" operator="equal">
      <formula>2</formula>
    </cfRule>
    <cfRule type="cellIs" dxfId="278" priority="100" operator="equal">
      <formula>0</formula>
    </cfRule>
  </conditionalFormatting>
  <conditionalFormatting sqref="F81">
    <cfRule type="cellIs" dxfId="277" priority="92" operator="equal">
      <formula>1</formula>
    </cfRule>
    <cfRule type="cellIs" dxfId="276" priority="93" operator="equal">
      <formula>3</formula>
    </cfRule>
    <cfRule type="cellIs" dxfId="275" priority="94" operator="equal">
      <formula>2</formula>
    </cfRule>
    <cfRule type="cellIs" dxfId="274" priority="95" operator="equal">
      <formula>0</formula>
    </cfRule>
  </conditionalFormatting>
  <conditionalFormatting sqref="F89">
    <cfRule type="cellIs" dxfId="273" priority="87" operator="equal">
      <formula>1</formula>
    </cfRule>
    <cfRule type="cellIs" dxfId="272" priority="88" operator="equal">
      <formula>3</formula>
    </cfRule>
    <cfRule type="cellIs" dxfId="271" priority="89" operator="equal">
      <formula>2</formula>
    </cfRule>
    <cfRule type="cellIs" dxfId="270" priority="90" operator="equal">
      <formula>0</formula>
    </cfRule>
  </conditionalFormatting>
  <conditionalFormatting sqref="F97">
    <cfRule type="cellIs" dxfId="269" priority="82" operator="equal">
      <formula>1</formula>
    </cfRule>
    <cfRule type="cellIs" dxfId="268" priority="83" operator="equal">
      <formula>3</formula>
    </cfRule>
    <cfRule type="cellIs" dxfId="267" priority="84" operator="equal">
      <formula>2</formula>
    </cfRule>
    <cfRule type="cellIs" dxfId="266" priority="85" operator="equal">
      <formula>0</formula>
    </cfRule>
  </conditionalFormatting>
  <conditionalFormatting sqref="F104">
    <cfRule type="cellIs" dxfId="265" priority="77" operator="equal">
      <formula>1</formula>
    </cfRule>
    <cfRule type="cellIs" dxfId="264" priority="78" operator="equal">
      <formula>3</formula>
    </cfRule>
    <cfRule type="cellIs" dxfId="263" priority="79" operator="equal">
      <formula>2</formula>
    </cfRule>
    <cfRule type="cellIs" dxfId="262" priority="80" operator="equal">
      <formula>0</formula>
    </cfRule>
  </conditionalFormatting>
  <conditionalFormatting sqref="F112">
    <cfRule type="cellIs" dxfId="261" priority="72" operator="equal">
      <formula>1</formula>
    </cfRule>
    <cfRule type="cellIs" dxfId="260" priority="73" operator="equal">
      <formula>3</formula>
    </cfRule>
    <cfRule type="cellIs" dxfId="259" priority="74" operator="equal">
      <formula>2</formula>
    </cfRule>
    <cfRule type="cellIs" dxfId="258" priority="75" operator="equal">
      <formula>0</formula>
    </cfRule>
  </conditionalFormatting>
  <conditionalFormatting sqref="F120">
    <cfRule type="cellIs" dxfId="257" priority="67" operator="equal">
      <formula>1</formula>
    </cfRule>
    <cfRule type="cellIs" dxfId="256" priority="68" operator="equal">
      <formula>3</formula>
    </cfRule>
    <cfRule type="cellIs" dxfId="255" priority="69" operator="equal">
      <formula>2</formula>
    </cfRule>
    <cfRule type="cellIs" dxfId="254" priority="70" operator="equal">
      <formula>0</formula>
    </cfRule>
  </conditionalFormatting>
  <conditionalFormatting sqref="F129">
    <cfRule type="cellIs" dxfId="253" priority="62" operator="equal">
      <formula>1</formula>
    </cfRule>
    <cfRule type="cellIs" dxfId="252" priority="63" operator="equal">
      <formula>3</formula>
    </cfRule>
    <cfRule type="cellIs" dxfId="251" priority="64" operator="equal">
      <formula>2</formula>
    </cfRule>
    <cfRule type="cellIs" dxfId="250" priority="65" operator="equal">
      <formula>0</formula>
    </cfRule>
  </conditionalFormatting>
  <conditionalFormatting sqref="F137">
    <cfRule type="cellIs" dxfId="249" priority="57" operator="equal">
      <formula>1</formula>
    </cfRule>
    <cfRule type="cellIs" dxfId="248" priority="58" operator="equal">
      <formula>3</formula>
    </cfRule>
    <cfRule type="cellIs" dxfId="247" priority="59" operator="equal">
      <formula>2</formula>
    </cfRule>
    <cfRule type="cellIs" dxfId="246" priority="60" operator="equal">
      <formula>0</formula>
    </cfRule>
  </conditionalFormatting>
  <conditionalFormatting sqref="F143">
    <cfRule type="cellIs" dxfId="245" priority="52" operator="equal">
      <formula>1</formula>
    </cfRule>
    <cfRule type="cellIs" dxfId="244" priority="53" operator="equal">
      <formula>3</formula>
    </cfRule>
    <cfRule type="cellIs" dxfId="243" priority="54" operator="equal">
      <formula>2</formula>
    </cfRule>
    <cfRule type="cellIs" dxfId="242" priority="55" operator="equal">
      <formula>0</formula>
    </cfRule>
  </conditionalFormatting>
  <conditionalFormatting sqref="F150">
    <cfRule type="cellIs" dxfId="241" priority="47" operator="equal">
      <formula>1</formula>
    </cfRule>
    <cfRule type="cellIs" dxfId="240" priority="48" operator="equal">
      <formula>3</formula>
    </cfRule>
    <cfRule type="cellIs" dxfId="239" priority="49" operator="equal">
      <formula>2</formula>
    </cfRule>
    <cfRule type="cellIs" dxfId="238" priority="50" operator="equal">
      <formula>0</formula>
    </cfRule>
  </conditionalFormatting>
  <conditionalFormatting sqref="F158">
    <cfRule type="cellIs" dxfId="237" priority="42" operator="equal">
      <formula>1</formula>
    </cfRule>
    <cfRule type="cellIs" dxfId="236" priority="43" operator="equal">
      <formula>3</formula>
    </cfRule>
    <cfRule type="cellIs" dxfId="235" priority="44" operator="equal">
      <formula>2</formula>
    </cfRule>
    <cfRule type="cellIs" dxfId="234" priority="45" operator="equal">
      <formula>0</formula>
    </cfRule>
  </conditionalFormatting>
  <conditionalFormatting sqref="F165">
    <cfRule type="cellIs" dxfId="233" priority="37" operator="equal">
      <formula>1</formula>
    </cfRule>
    <cfRule type="cellIs" dxfId="232" priority="38" operator="equal">
      <formula>3</formula>
    </cfRule>
    <cfRule type="cellIs" dxfId="231" priority="39" operator="equal">
      <formula>2</formula>
    </cfRule>
    <cfRule type="cellIs" dxfId="230" priority="40" operator="equal">
      <formula>0</formula>
    </cfRule>
  </conditionalFormatting>
  <conditionalFormatting sqref="F173">
    <cfRule type="cellIs" dxfId="229" priority="32" operator="equal">
      <formula>1</formula>
    </cfRule>
    <cfRule type="cellIs" dxfId="228" priority="33" operator="equal">
      <formula>3</formula>
    </cfRule>
    <cfRule type="cellIs" dxfId="227" priority="34" operator="equal">
      <formula>2</formula>
    </cfRule>
    <cfRule type="cellIs" dxfId="226" priority="35" operator="equal">
      <formula>0</formula>
    </cfRule>
  </conditionalFormatting>
  <conditionalFormatting sqref="F181">
    <cfRule type="cellIs" dxfId="225" priority="27" operator="equal">
      <formula>1</formula>
    </cfRule>
    <cfRule type="cellIs" dxfId="224" priority="28" operator="equal">
      <formula>3</formula>
    </cfRule>
    <cfRule type="cellIs" dxfId="223" priority="29" operator="equal">
      <formula>2</formula>
    </cfRule>
    <cfRule type="cellIs" dxfId="222" priority="30" operator="equal">
      <formula>0</formula>
    </cfRule>
  </conditionalFormatting>
  <conditionalFormatting sqref="F189">
    <cfRule type="cellIs" dxfId="221" priority="22" operator="equal">
      <formula>1</formula>
    </cfRule>
    <cfRule type="cellIs" dxfId="220" priority="23" operator="equal">
      <formula>3</formula>
    </cfRule>
    <cfRule type="cellIs" dxfId="219" priority="24" operator="equal">
      <formula>2</formula>
    </cfRule>
    <cfRule type="cellIs" dxfId="218" priority="25" operator="equal">
      <formula>0</formula>
    </cfRule>
  </conditionalFormatting>
  <conditionalFormatting sqref="F196">
    <cfRule type="cellIs" dxfId="217" priority="17" operator="equal">
      <formula>1</formula>
    </cfRule>
    <cfRule type="cellIs" dxfId="216" priority="18" operator="equal">
      <formula>3</formula>
    </cfRule>
    <cfRule type="cellIs" dxfId="215" priority="19" operator="equal">
      <formula>2</formula>
    </cfRule>
    <cfRule type="cellIs" dxfId="214" priority="20" operator="equal">
      <formula>0</formula>
    </cfRule>
  </conditionalFormatting>
  <conditionalFormatting sqref="F205">
    <cfRule type="cellIs" dxfId="213" priority="12" operator="equal">
      <formula>1</formula>
    </cfRule>
    <cfRule type="cellIs" dxfId="212" priority="13" operator="equal">
      <formula>3</formula>
    </cfRule>
    <cfRule type="cellIs" dxfId="211" priority="14" operator="equal">
      <formula>2</formula>
    </cfRule>
    <cfRule type="cellIs" dxfId="210" priority="15" operator="equal">
      <formula>0</formula>
    </cfRule>
  </conditionalFormatting>
  <conditionalFormatting sqref="F213">
    <cfRule type="cellIs" dxfId="209" priority="7" operator="equal">
      <formula>1</formula>
    </cfRule>
    <cfRule type="cellIs" dxfId="208" priority="8" operator="equal">
      <formula>3</formula>
    </cfRule>
    <cfRule type="cellIs" dxfId="207" priority="9" operator="equal">
      <formula>2</formula>
    </cfRule>
    <cfRule type="cellIs" dxfId="206" priority="10" operator="equal">
      <formula>0</formula>
    </cfRule>
  </conditionalFormatting>
  <conditionalFormatting sqref="F221">
    <cfRule type="cellIs" dxfId="205" priority="2" operator="equal">
      <formula>1</formula>
    </cfRule>
    <cfRule type="cellIs" dxfId="204" priority="3" operator="equal">
      <formula>3</formula>
    </cfRule>
    <cfRule type="cellIs" dxfId="203" priority="4" operator="equal">
      <formula>2</formula>
    </cfRule>
    <cfRule type="cellIs" dxfId="202" priority="5" operator="equal">
      <formula>0</formula>
    </cfRule>
  </conditionalFormatting>
  <dataValidations count="1">
    <dataValidation type="whole" allowBlank="1" showInputMessage="1" showErrorMessage="1" error="Geben Sie einen Wert von 0 bis 3 ein!" sqref="F11:F15 F19:F25 F29:F34 F38:F40 F44:F46 F51:F55 F59:F63 F67:F71 F75:F79 F83:F87 F91:F95 F99:F102 F106:F110 F114:F118 F122:F126 F131:F135 F139:F141 F145:F148 F152:F156 F160:F163 F167:F171 F175:F179 F183:F187 F191:F194 F198:F203 F207:F211 F215:F219 F223:F226" xr:uid="{3379A7F9-E102-4CBF-8A25-3897A18FEB89}">
      <formula1>0</formula1>
      <formula2>3</formula2>
    </dataValidation>
  </dataValidations>
  <printOptions horizontalCentered="1"/>
  <pageMargins left="0.39370078740157483" right="0.39370078740157483" top="1.5748031496062993" bottom="0.59055118110236227" header="0.39370078740157483" footer="0.31496062992125984"/>
  <pageSetup paperSize="9" fitToHeight="0" orientation="landscape" r:id="rId1"/>
  <headerFooter>
    <oddHeader>&amp;L&amp;"Verdana,Standard"&amp;9&amp;G&amp;C&amp;"Verdana,Fett"&amp;12
IPMA Level D
Antrag auf Rezertifizierung
Selbstbeurteilung Projektmanagement&amp;R&amp;G</oddHeader>
    <oddFooter>&amp;L&amp;"Verdana,Standard"&amp;9© VZPM&amp;C&amp;"Verdana,Standard"&amp;9&amp;F&amp;R&amp;"Verdana,Standard"&amp;9&amp;A Seite &amp;P/&amp;N</oddFooter>
  </headerFooter>
  <ignoredErrors>
    <ignoredError sqref="B8" numberStoredAsText="1"/>
    <ignoredError sqref="B9 B17:B27 B36:B221" twoDigitTextYear="1"/>
    <ignoredError sqref="F9:F72 F73:F222 F227:F230" unlockedFormula="1"/>
  </ignoredErrors>
  <legacyDrawingHF r:id="rId2"/>
  <extLst>
    <ext xmlns:x14="http://schemas.microsoft.com/office/spreadsheetml/2009/9/main" uri="{78C0D931-6437-407d-A8EE-F0AAD7539E65}">
      <x14:conditionalFormattings>
        <x14:conditionalFormatting xmlns:xm="http://schemas.microsoft.com/office/excel/2006/main">
          <x14:cfRule type="notContainsText" priority="156" operator="notContains" id="{8F1EB6D2-96AF-4243-A7F9-13AFDFF3F58E}">
            <xm:f>ISERROR(SEARCH("",F11))</xm:f>
            <xm:f>""</xm:f>
            <x14:dxf>
              <fill>
                <patternFill>
                  <bgColor theme="0"/>
                </patternFill>
              </fill>
            </x14:dxf>
          </x14:cfRule>
          <xm:sqref>F11</xm:sqref>
        </x14:conditionalFormatting>
        <x14:conditionalFormatting xmlns:xm="http://schemas.microsoft.com/office/excel/2006/main">
          <x14:cfRule type="notContainsText" priority="151" operator="notContains" id="{2A8B2993-9DAD-48A5-AAEC-2AA4BDE89026}">
            <xm:f>ISERROR(SEARCH("",F12))</xm:f>
            <xm:f>""</xm:f>
            <x14:dxf>
              <fill>
                <patternFill>
                  <bgColor theme="0"/>
                </patternFill>
              </fill>
            </x14:dxf>
          </x14:cfRule>
          <xm:sqref>F12:F15</xm:sqref>
        </x14:conditionalFormatting>
        <x14:conditionalFormatting xmlns:xm="http://schemas.microsoft.com/office/excel/2006/main">
          <x14:cfRule type="notContainsText" priority="146" operator="notContains" id="{D8338BC2-8D2D-4196-B21F-401FA8A6DD65}">
            <xm:f>ISERROR(SEARCH("",F9))</xm:f>
            <xm:f>""</xm:f>
            <x14:dxf>
              <fill>
                <patternFill>
                  <bgColor theme="0" tint="-0.14996795556505021"/>
                </patternFill>
              </fill>
            </x14:dxf>
          </x14:cfRule>
          <xm:sqref>F9</xm:sqref>
        </x14:conditionalFormatting>
        <x14:conditionalFormatting xmlns:xm="http://schemas.microsoft.com/office/excel/2006/main">
          <x14:cfRule type="notContainsText" priority="141" operator="notContains" id="{37415D55-2A1F-4065-8A05-8AEFF1F166E1}">
            <xm:f>ISERROR(SEARCH("",F19))</xm:f>
            <xm:f>""</xm:f>
            <x14:dxf>
              <fill>
                <patternFill>
                  <bgColor theme="0"/>
                </patternFill>
              </fill>
            </x14:dxf>
          </x14:cfRule>
          <xm:sqref>F19:F25</xm:sqref>
        </x14:conditionalFormatting>
        <x14:conditionalFormatting xmlns:xm="http://schemas.microsoft.com/office/excel/2006/main">
          <x14:cfRule type="notContainsText" priority="136" operator="notContains" id="{3B2ABFDF-BD79-4E81-A15D-28080EC939D6}">
            <xm:f>ISERROR(SEARCH("",F29))</xm:f>
            <xm:f>""</xm:f>
            <x14:dxf>
              <fill>
                <patternFill>
                  <bgColor theme="0"/>
                </patternFill>
              </fill>
            </x14:dxf>
          </x14:cfRule>
          <xm:sqref>F223:F226 F215:F219 F207:F211 F198:F203 F191:F194 F183:F187 F175:F179 F167:F171 F160:F163 F152:F156 F145:F148 F139:F141 F131:F135 F122:F126 F114:F118 F106:F110 F99:F102 F91:F95 F83:F87 F75:F79 F67:F71 F59:F63 F51:F55 F44:F46 F38:F40 F29:F34</xm:sqref>
        </x14:conditionalFormatting>
        <x14:conditionalFormatting xmlns:xm="http://schemas.microsoft.com/office/excel/2006/main">
          <x14:cfRule type="notContainsText" priority="131" operator="notContains" id="{2FF62C4D-8B19-44F0-9479-43A130794444}">
            <xm:f>ISERROR(SEARCH("",F17))</xm:f>
            <xm:f>""</xm:f>
            <x14:dxf>
              <fill>
                <patternFill>
                  <bgColor theme="0" tint="-0.14996795556505021"/>
                </patternFill>
              </fill>
            </x14:dxf>
          </x14:cfRule>
          <xm:sqref>F17</xm:sqref>
        </x14:conditionalFormatting>
        <x14:conditionalFormatting xmlns:xm="http://schemas.microsoft.com/office/excel/2006/main">
          <x14:cfRule type="notContainsText" priority="126" operator="notContains" id="{011B0A3F-3783-4E0C-8345-590E9260698B}">
            <xm:f>ISERROR(SEARCH("",F27))</xm:f>
            <xm:f>""</xm:f>
            <x14:dxf>
              <fill>
                <patternFill>
                  <bgColor theme="0" tint="-0.14996795556505021"/>
                </patternFill>
              </fill>
            </x14:dxf>
          </x14:cfRule>
          <xm:sqref>F27</xm:sqref>
        </x14:conditionalFormatting>
        <x14:conditionalFormatting xmlns:xm="http://schemas.microsoft.com/office/excel/2006/main">
          <x14:cfRule type="notContainsText" priority="121" operator="notContains" id="{F9D49F36-3C8A-42E7-9A1F-4E31935C9289}">
            <xm:f>ISERROR(SEARCH("",F36))</xm:f>
            <xm:f>""</xm:f>
            <x14:dxf>
              <fill>
                <patternFill>
                  <bgColor theme="0" tint="-0.14996795556505021"/>
                </patternFill>
              </fill>
            </x14:dxf>
          </x14:cfRule>
          <xm:sqref>F36</xm:sqref>
        </x14:conditionalFormatting>
        <x14:conditionalFormatting xmlns:xm="http://schemas.microsoft.com/office/excel/2006/main">
          <x14:cfRule type="notContainsText" priority="116" operator="notContains" id="{67EA6DB9-685C-4C76-8847-BABFA7525972}">
            <xm:f>ISERROR(SEARCH("",F42))</xm:f>
            <xm:f>""</xm:f>
            <x14:dxf>
              <fill>
                <patternFill>
                  <bgColor theme="0" tint="-0.14996795556505021"/>
                </patternFill>
              </fill>
            </x14:dxf>
          </x14:cfRule>
          <xm:sqref>F42</xm:sqref>
        </x14:conditionalFormatting>
        <x14:conditionalFormatting xmlns:xm="http://schemas.microsoft.com/office/excel/2006/main">
          <x14:cfRule type="notContainsText" priority="111" operator="notContains" id="{021895A4-BC33-4843-AC6F-7104721ADF5F}">
            <xm:f>ISERROR(SEARCH("",F49))</xm:f>
            <xm:f>""</xm:f>
            <x14:dxf>
              <fill>
                <patternFill>
                  <bgColor theme="0" tint="-0.14996795556505021"/>
                </patternFill>
              </fill>
            </x14:dxf>
          </x14:cfRule>
          <xm:sqref>F49</xm:sqref>
        </x14:conditionalFormatting>
        <x14:conditionalFormatting xmlns:xm="http://schemas.microsoft.com/office/excel/2006/main">
          <x14:cfRule type="notContainsText" priority="106" operator="notContains" id="{448B2DAE-322E-40C1-99D4-864714D9828B}">
            <xm:f>ISERROR(SEARCH("",F57))</xm:f>
            <xm:f>""</xm:f>
            <x14:dxf>
              <fill>
                <patternFill>
                  <bgColor theme="0" tint="-0.14996795556505021"/>
                </patternFill>
              </fill>
            </x14:dxf>
          </x14:cfRule>
          <xm:sqref>F57</xm:sqref>
        </x14:conditionalFormatting>
        <x14:conditionalFormatting xmlns:xm="http://schemas.microsoft.com/office/excel/2006/main">
          <x14:cfRule type="notContainsText" priority="101" operator="notContains" id="{97433C6F-7D29-433E-BAB5-7D2614B717C7}">
            <xm:f>ISERROR(SEARCH("",F65))</xm:f>
            <xm:f>""</xm:f>
            <x14:dxf>
              <fill>
                <patternFill>
                  <bgColor theme="0" tint="-0.14996795556505021"/>
                </patternFill>
              </fill>
            </x14:dxf>
          </x14:cfRule>
          <xm:sqref>F65</xm:sqref>
        </x14:conditionalFormatting>
        <x14:conditionalFormatting xmlns:xm="http://schemas.microsoft.com/office/excel/2006/main">
          <x14:cfRule type="notContainsText" priority="96" operator="notContains" id="{EA4B4032-1131-4124-BD78-BF10DC4311C5}">
            <xm:f>ISERROR(SEARCH("",F73))</xm:f>
            <xm:f>""</xm:f>
            <x14:dxf>
              <fill>
                <patternFill>
                  <bgColor theme="0" tint="-0.14996795556505021"/>
                </patternFill>
              </fill>
            </x14:dxf>
          </x14:cfRule>
          <xm:sqref>F73</xm:sqref>
        </x14:conditionalFormatting>
        <x14:conditionalFormatting xmlns:xm="http://schemas.microsoft.com/office/excel/2006/main">
          <x14:cfRule type="notContainsText" priority="91" operator="notContains" id="{9FC06814-5571-4BDA-BBB1-0A0570C7AF65}">
            <xm:f>ISERROR(SEARCH("",F81))</xm:f>
            <xm:f>""</xm:f>
            <x14:dxf>
              <fill>
                <patternFill>
                  <bgColor theme="0" tint="-0.14996795556505021"/>
                </patternFill>
              </fill>
            </x14:dxf>
          </x14:cfRule>
          <xm:sqref>F81</xm:sqref>
        </x14:conditionalFormatting>
        <x14:conditionalFormatting xmlns:xm="http://schemas.microsoft.com/office/excel/2006/main">
          <x14:cfRule type="notContainsText" priority="86" operator="notContains" id="{4504D38E-F915-4515-96C3-0394A4424C8F}">
            <xm:f>ISERROR(SEARCH("",F89))</xm:f>
            <xm:f>""</xm:f>
            <x14:dxf>
              <fill>
                <patternFill>
                  <bgColor theme="0" tint="-0.14996795556505021"/>
                </patternFill>
              </fill>
            </x14:dxf>
          </x14:cfRule>
          <xm:sqref>F89</xm:sqref>
        </x14:conditionalFormatting>
        <x14:conditionalFormatting xmlns:xm="http://schemas.microsoft.com/office/excel/2006/main">
          <x14:cfRule type="notContainsText" priority="81" operator="notContains" id="{24DA3096-8537-4735-91BC-88D55BCD34D3}">
            <xm:f>ISERROR(SEARCH("",F97))</xm:f>
            <xm:f>""</xm:f>
            <x14:dxf>
              <fill>
                <patternFill>
                  <bgColor theme="0" tint="-0.14996795556505021"/>
                </patternFill>
              </fill>
            </x14:dxf>
          </x14:cfRule>
          <xm:sqref>F97</xm:sqref>
        </x14:conditionalFormatting>
        <x14:conditionalFormatting xmlns:xm="http://schemas.microsoft.com/office/excel/2006/main">
          <x14:cfRule type="notContainsText" priority="76" operator="notContains" id="{78206DA1-721A-4192-AC0B-F8D2862324EF}">
            <xm:f>ISERROR(SEARCH("",F104))</xm:f>
            <xm:f>""</xm:f>
            <x14:dxf>
              <fill>
                <patternFill>
                  <bgColor theme="0" tint="-0.14996795556505021"/>
                </patternFill>
              </fill>
            </x14:dxf>
          </x14:cfRule>
          <xm:sqref>F104</xm:sqref>
        </x14:conditionalFormatting>
        <x14:conditionalFormatting xmlns:xm="http://schemas.microsoft.com/office/excel/2006/main">
          <x14:cfRule type="notContainsText" priority="71" operator="notContains" id="{B30FBB74-FBD1-40A2-96F9-C4F566567D7E}">
            <xm:f>ISERROR(SEARCH("",F112))</xm:f>
            <xm:f>""</xm:f>
            <x14:dxf>
              <fill>
                <patternFill>
                  <bgColor theme="0" tint="-0.14996795556505021"/>
                </patternFill>
              </fill>
            </x14:dxf>
          </x14:cfRule>
          <xm:sqref>F112</xm:sqref>
        </x14:conditionalFormatting>
        <x14:conditionalFormatting xmlns:xm="http://schemas.microsoft.com/office/excel/2006/main">
          <x14:cfRule type="notContainsText" priority="66" operator="notContains" id="{0413881E-2A31-4F07-8F25-B026D60297D2}">
            <xm:f>ISERROR(SEARCH("",F120))</xm:f>
            <xm:f>""</xm:f>
            <x14:dxf>
              <fill>
                <patternFill>
                  <bgColor theme="0" tint="-0.14996795556505021"/>
                </patternFill>
              </fill>
            </x14:dxf>
          </x14:cfRule>
          <xm:sqref>F120</xm:sqref>
        </x14:conditionalFormatting>
        <x14:conditionalFormatting xmlns:xm="http://schemas.microsoft.com/office/excel/2006/main">
          <x14:cfRule type="notContainsText" priority="61" operator="notContains" id="{7177A3C8-F5B6-48F1-99CF-8EE472CF5649}">
            <xm:f>ISERROR(SEARCH("",F129))</xm:f>
            <xm:f>""</xm:f>
            <x14:dxf>
              <fill>
                <patternFill>
                  <bgColor theme="0" tint="-0.14996795556505021"/>
                </patternFill>
              </fill>
            </x14:dxf>
          </x14:cfRule>
          <xm:sqref>F129</xm:sqref>
        </x14:conditionalFormatting>
        <x14:conditionalFormatting xmlns:xm="http://schemas.microsoft.com/office/excel/2006/main">
          <x14:cfRule type="notContainsText" priority="56" operator="notContains" id="{3EF16455-6DE1-4A37-831F-3C48D696CA1D}">
            <xm:f>ISERROR(SEARCH("",F137))</xm:f>
            <xm:f>""</xm:f>
            <x14:dxf>
              <fill>
                <patternFill>
                  <bgColor theme="0" tint="-0.14996795556505021"/>
                </patternFill>
              </fill>
            </x14:dxf>
          </x14:cfRule>
          <xm:sqref>F137</xm:sqref>
        </x14:conditionalFormatting>
        <x14:conditionalFormatting xmlns:xm="http://schemas.microsoft.com/office/excel/2006/main">
          <x14:cfRule type="notContainsText" priority="51" operator="notContains" id="{99D9BBE6-A25A-4317-B083-2B93E58CE3A6}">
            <xm:f>ISERROR(SEARCH("",F143))</xm:f>
            <xm:f>""</xm:f>
            <x14:dxf>
              <fill>
                <patternFill>
                  <bgColor theme="0" tint="-0.14996795556505021"/>
                </patternFill>
              </fill>
            </x14:dxf>
          </x14:cfRule>
          <xm:sqref>F143</xm:sqref>
        </x14:conditionalFormatting>
        <x14:conditionalFormatting xmlns:xm="http://schemas.microsoft.com/office/excel/2006/main">
          <x14:cfRule type="notContainsText" priority="46" operator="notContains" id="{3E9ACB39-DAE5-4410-B518-2D53BF46B392}">
            <xm:f>ISERROR(SEARCH("",F150))</xm:f>
            <xm:f>""</xm:f>
            <x14:dxf>
              <fill>
                <patternFill>
                  <bgColor theme="0" tint="-0.14996795556505021"/>
                </patternFill>
              </fill>
            </x14:dxf>
          </x14:cfRule>
          <xm:sqref>F150</xm:sqref>
        </x14:conditionalFormatting>
        <x14:conditionalFormatting xmlns:xm="http://schemas.microsoft.com/office/excel/2006/main">
          <x14:cfRule type="notContainsText" priority="41" operator="notContains" id="{67B70033-CB57-4738-93C3-3674CDB5E76D}">
            <xm:f>ISERROR(SEARCH("",F158))</xm:f>
            <xm:f>""</xm:f>
            <x14:dxf>
              <fill>
                <patternFill>
                  <bgColor theme="0" tint="-0.14996795556505021"/>
                </patternFill>
              </fill>
            </x14:dxf>
          </x14:cfRule>
          <xm:sqref>F158</xm:sqref>
        </x14:conditionalFormatting>
        <x14:conditionalFormatting xmlns:xm="http://schemas.microsoft.com/office/excel/2006/main">
          <x14:cfRule type="notContainsText" priority="36" operator="notContains" id="{58A861B4-7F65-448D-A726-653BFA13A6B5}">
            <xm:f>ISERROR(SEARCH("",F165))</xm:f>
            <xm:f>""</xm:f>
            <x14:dxf>
              <fill>
                <patternFill>
                  <bgColor theme="0" tint="-0.14996795556505021"/>
                </patternFill>
              </fill>
            </x14:dxf>
          </x14:cfRule>
          <xm:sqref>F165</xm:sqref>
        </x14:conditionalFormatting>
        <x14:conditionalFormatting xmlns:xm="http://schemas.microsoft.com/office/excel/2006/main">
          <x14:cfRule type="notContainsText" priority="31" operator="notContains" id="{FD46647E-44CB-49CC-9A3A-34CDA53CB460}">
            <xm:f>ISERROR(SEARCH("",F173))</xm:f>
            <xm:f>""</xm:f>
            <x14:dxf>
              <fill>
                <patternFill>
                  <bgColor theme="0" tint="-0.14996795556505021"/>
                </patternFill>
              </fill>
            </x14:dxf>
          </x14:cfRule>
          <xm:sqref>F173</xm:sqref>
        </x14:conditionalFormatting>
        <x14:conditionalFormatting xmlns:xm="http://schemas.microsoft.com/office/excel/2006/main">
          <x14:cfRule type="notContainsText" priority="26" operator="notContains" id="{FC612FBD-1B17-486E-8B70-D595959F2D03}">
            <xm:f>ISERROR(SEARCH("",F181))</xm:f>
            <xm:f>""</xm:f>
            <x14:dxf>
              <fill>
                <patternFill>
                  <bgColor theme="0" tint="-0.14996795556505021"/>
                </patternFill>
              </fill>
            </x14:dxf>
          </x14:cfRule>
          <xm:sqref>F181</xm:sqref>
        </x14:conditionalFormatting>
        <x14:conditionalFormatting xmlns:xm="http://schemas.microsoft.com/office/excel/2006/main">
          <x14:cfRule type="notContainsText" priority="21" operator="notContains" id="{0F557EF0-ADC0-4587-A512-FEEF659C9BB1}">
            <xm:f>ISERROR(SEARCH("",F189))</xm:f>
            <xm:f>""</xm:f>
            <x14:dxf>
              <fill>
                <patternFill>
                  <bgColor theme="0" tint="-0.14996795556505021"/>
                </patternFill>
              </fill>
            </x14:dxf>
          </x14:cfRule>
          <xm:sqref>F189</xm:sqref>
        </x14:conditionalFormatting>
        <x14:conditionalFormatting xmlns:xm="http://schemas.microsoft.com/office/excel/2006/main">
          <x14:cfRule type="notContainsText" priority="16" operator="notContains" id="{5C456C93-3D01-44F5-886B-83BE71833533}">
            <xm:f>ISERROR(SEARCH("",F196))</xm:f>
            <xm:f>""</xm:f>
            <x14:dxf>
              <fill>
                <patternFill>
                  <bgColor theme="0" tint="-0.14996795556505021"/>
                </patternFill>
              </fill>
            </x14:dxf>
          </x14:cfRule>
          <xm:sqref>F196</xm:sqref>
        </x14:conditionalFormatting>
        <x14:conditionalFormatting xmlns:xm="http://schemas.microsoft.com/office/excel/2006/main">
          <x14:cfRule type="notContainsText" priority="11" operator="notContains" id="{C2E3AA83-F20C-4793-B2A6-099FFBB314CA}">
            <xm:f>ISERROR(SEARCH("",F205))</xm:f>
            <xm:f>""</xm:f>
            <x14:dxf>
              <fill>
                <patternFill>
                  <bgColor theme="0" tint="-0.14996795556505021"/>
                </patternFill>
              </fill>
            </x14:dxf>
          </x14:cfRule>
          <xm:sqref>F205</xm:sqref>
        </x14:conditionalFormatting>
        <x14:conditionalFormatting xmlns:xm="http://schemas.microsoft.com/office/excel/2006/main">
          <x14:cfRule type="notContainsText" priority="6" operator="notContains" id="{85409F0B-D123-4ED8-B6DC-C258376946AF}">
            <xm:f>ISERROR(SEARCH("",F213))</xm:f>
            <xm:f>""</xm:f>
            <x14:dxf>
              <fill>
                <patternFill>
                  <bgColor theme="0" tint="-0.14996795556505021"/>
                </patternFill>
              </fill>
            </x14:dxf>
          </x14:cfRule>
          <xm:sqref>F213</xm:sqref>
        </x14:conditionalFormatting>
        <x14:conditionalFormatting xmlns:xm="http://schemas.microsoft.com/office/excel/2006/main">
          <x14:cfRule type="notContainsText" priority="1" operator="notContains" id="{8A3B07DF-BA40-4294-B085-7125961E7FFD}">
            <xm:f>ISERROR(SEARCH("",F221))</xm:f>
            <xm:f>""</xm:f>
            <x14:dxf>
              <fill>
                <patternFill>
                  <bgColor theme="0" tint="-0.14996795556505021"/>
                </patternFill>
              </fill>
            </x14:dxf>
          </x14:cfRule>
          <xm:sqref>F221</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9B522-A4A5-4B85-8F7A-7650BF15442B}">
  <sheetPr>
    <tabColor theme="6" tint="0.39997558519241921"/>
    <pageSetUpPr fitToPage="1"/>
  </sheetPr>
  <dimension ref="A1:M241"/>
  <sheetViews>
    <sheetView showGridLines="0" zoomScaleNormal="100" workbookViewId="0">
      <pane ySplit="7" topLeftCell="A8" activePane="bottomLeft" state="frozen"/>
      <selection pane="bottomLeft" activeCell="F11" sqref="F11"/>
    </sheetView>
  </sheetViews>
  <sheetFormatPr baseColWidth="10" defaultColWidth="11.453125" defaultRowHeight="18" customHeight="1" x14ac:dyDescent="0.35"/>
  <cols>
    <col min="1" max="1" width="1.7265625" style="242" customWidth="1"/>
    <col min="2" max="2" width="10.7265625" style="274" customWidth="1"/>
    <col min="3" max="3" width="1.7265625" style="242" customWidth="1"/>
    <col min="4" max="4" width="110.7265625" style="275" customWidth="1"/>
    <col min="5" max="5" width="1.7265625" style="242" customWidth="1"/>
    <col min="6" max="6" width="8.7265625" style="243" customWidth="1"/>
    <col min="7" max="8" width="1.7265625" style="242" customWidth="1"/>
    <col min="9" max="9" width="8.7265625" style="243" hidden="1" customWidth="1"/>
    <col min="10" max="10" width="11.453125" style="244" customWidth="1"/>
    <col min="11" max="13" width="11.453125" style="243"/>
    <col min="14" max="16384" width="11.453125" style="242"/>
  </cols>
  <sheetData>
    <row r="1" spans="1:9" ht="10" customHeight="1" x14ac:dyDescent="0.35">
      <c r="A1" s="236"/>
      <c r="B1" s="237"/>
      <c r="C1" s="238"/>
      <c r="D1" s="239"/>
      <c r="E1" s="238"/>
      <c r="F1" s="240"/>
      <c r="G1" s="241"/>
    </row>
    <row r="2" spans="1:9" ht="18" customHeight="1" x14ac:dyDescent="0.35">
      <c r="A2" s="245"/>
      <c r="B2" s="246" t="s">
        <v>565</v>
      </c>
      <c r="C2" s="247"/>
      <c r="D2" s="248"/>
      <c r="E2" s="247"/>
      <c r="F2" s="249"/>
      <c r="G2" s="250"/>
    </row>
    <row r="3" spans="1:9" ht="10" customHeight="1" x14ac:dyDescent="0.35">
      <c r="A3" s="245"/>
      <c r="B3" s="246"/>
      <c r="C3" s="247"/>
      <c r="D3" s="248"/>
      <c r="E3" s="247"/>
      <c r="F3" s="249"/>
      <c r="G3" s="250"/>
    </row>
    <row r="4" spans="1:9" ht="24" customHeight="1" x14ac:dyDescent="0.35">
      <c r="A4" s="245"/>
      <c r="B4" s="339" t="s">
        <v>818</v>
      </c>
      <c r="C4" s="339"/>
      <c r="D4" s="339"/>
      <c r="E4" s="339"/>
      <c r="F4" s="339"/>
      <c r="G4" s="250"/>
    </row>
    <row r="5" spans="1:9" ht="10" customHeight="1" x14ac:dyDescent="0.35">
      <c r="A5" s="245"/>
      <c r="B5" s="247"/>
      <c r="C5" s="247"/>
      <c r="D5" s="248"/>
      <c r="E5" s="247"/>
      <c r="F5" s="249"/>
      <c r="G5" s="250"/>
    </row>
    <row r="6" spans="1:9" ht="30" customHeight="1" x14ac:dyDescent="0.35">
      <c r="A6" s="245"/>
      <c r="B6" s="251" t="s">
        <v>201</v>
      </c>
      <c r="C6" s="247"/>
      <c r="D6" s="340" t="s">
        <v>202</v>
      </c>
      <c r="E6" s="340"/>
      <c r="F6" s="340"/>
      <c r="G6" s="250"/>
    </row>
    <row r="7" spans="1:9" ht="10" customHeight="1" x14ac:dyDescent="0.35">
      <c r="A7" s="245"/>
      <c r="B7" s="252"/>
      <c r="C7" s="247"/>
      <c r="D7" s="248"/>
      <c r="E7" s="247"/>
      <c r="F7" s="249"/>
      <c r="G7" s="250"/>
    </row>
    <row r="8" spans="1:9" ht="28" customHeight="1" x14ac:dyDescent="0.35">
      <c r="A8" s="245"/>
      <c r="B8" s="253" t="s">
        <v>566</v>
      </c>
      <c r="C8" s="254"/>
      <c r="D8" s="254" t="s">
        <v>204</v>
      </c>
      <c r="E8" s="247"/>
      <c r="F8" s="255"/>
      <c r="G8" s="250"/>
    </row>
    <row r="9" spans="1:9" ht="28" customHeight="1" x14ac:dyDescent="0.35">
      <c r="A9" s="245"/>
      <c r="B9" s="256" t="s">
        <v>567</v>
      </c>
      <c r="C9" s="246"/>
      <c r="D9" s="246" t="s">
        <v>206</v>
      </c>
      <c r="E9" s="247"/>
      <c r="F9" s="257" t="str">
        <f>IFERROR(ROUND(AVERAGE(F11:F15),0),"")</f>
        <v/>
      </c>
      <c r="G9" s="250"/>
      <c r="I9" s="258" t="str">
        <f>F9</f>
        <v/>
      </c>
    </row>
    <row r="10" spans="1:9" ht="10" customHeight="1" x14ac:dyDescent="0.35">
      <c r="A10" s="245"/>
      <c r="B10" s="256"/>
      <c r="C10" s="246"/>
      <c r="D10" s="248"/>
      <c r="E10" s="247"/>
      <c r="F10" s="259"/>
      <c r="G10" s="250"/>
    </row>
    <row r="11" spans="1:9" ht="28" customHeight="1" x14ac:dyDescent="0.35">
      <c r="A11" s="245"/>
      <c r="B11" s="260" t="s">
        <v>568</v>
      </c>
      <c r="C11" s="247"/>
      <c r="D11" s="261" t="s">
        <v>569</v>
      </c>
      <c r="E11" s="247"/>
      <c r="F11" s="257"/>
      <c r="G11" s="250"/>
    </row>
    <row r="12" spans="1:9" ht="28" customHeight="1" x14ac:dyDescent="0.35">
      <c r="A12" s="245"/>
      <c r="B12" s="260" t="s">
        <v>570</v>
      </c>
      <c r="C12" s="247"/>
      <c r="D12" s="261" t="s">
        <v>210</v>
      </c>
      <c r="E12" s="247"/>
      <c r="F12" s="257"/>
      <c r="G12" s="250"/>
    </row>
    <row r="13" spans="1:9" ht="28" customHeight="1" x14ac:dyDescent="0.35">
      <c r="A13" s="245"/>
      <c r="B13" s="260" t="s">
        <v>571</v>
      </c>
      <c r="C13" s="247"/>
      <c r="D13" s="261" t="s">
        <v>572</v>
      </c>
      <c r="E13" s="247"/>
      <c r="F13" s="257"/>
      <c r="G13" s="250"/>
    </row>
    <row r="14" spans="1:9" ht="28" customHeight="1" x14ac:dyDescent="0.35">
      <c r="A14" s="245"/>
      <c r="B14" s="260" t="s">
        <v>573</v>
      </c>
      <c r="C14" s="247"/>
      <c r="D14" s="261" t="s">
        <v>214</v>
      </c>
      <c r="E14" s="247"/>
      <c r="F14" s="257"/>
      <c r="G14" s="250"/>
    </row>
    <row r="15" spans="1:9" ht="28" customHeight="1" x14ac:dyDescent="0.35">
      <c r="A15" s="245"/>
      <c r="B15" s="260" t="s">
        <v>574</v>
      </c>
      <c r="C15" s="247"/>
      <c r="D15" s="261" t="s">
        <v>216</v>
      </c>
      <c r="E15" s="247"/>
      <c r="F15" s="257"/>
      <c r="G15" s="250"/>
    </row>
    <row r="16" spans="1:9" ht="10" customHeight="1" x14ac:dyDescent="0.35">
      <c r="A16" s="245"/>
      <c r="B16" s="252"/>
      <c r="C16" s="247"/>
      <c r="D16" s="248"/>
      <c r="E16" s="247"/>
      <c r="F16" s="259"/>
      <c r="G16" s="250"/>
    </row>
    <row r="17" spans="1:13" ht="28" customHeight="1" x14ac:dyDescent="0.35">
      <c r="A17" s="245"/>
      <c r="B17" s="256" t="s">
        <v>575</v>
      </c>
      <c r="C17" s="246"/>
      <c r="D17" s="246" t="s">
        <v>218</v>
      </c>
      <c r="E17" s="247"/>
      <c r="F17" s="257" t="str">
        <f>IFERROR(ROUND(AVERAGE(F19:F26),0),"")</f>
        <v/>
      </c>
      <c r="G17" s="250"/>
      <c r="I17" s="258" t="str">
        <f>F17</f>
        <v/>
      </c>
    </row>
    <row r="18" spans="1:13" ht="10" customHeight="1" x14ac:dyDescent="0.35">
      <c r="A18" s="245"/>
      <c r="B18" s="256"/>
      <c r="C18" s="246"/>
      <c r="D18" s="248"/>
      <c r="E18" s="247"/>
      <c r="F18" s="259"/>
      <c r="G18" s="250"/>
    </row>
    <row r="19" spans="1:13" ht="28" customHeight="1" x14ac:dyDescent="0.35">
      <c r="A19" s="245"/>
      <c r="B19" s="260" t="s">
        <v>576</v>
      </c>
      <c r="C19" s="247"/>
      <c r="D19" s="261" t="s">
        <v>577</v>
      </c>
      <c r="E19" s="247"/>
      <c r="F19" s="257"/>
      <c r="G19" s="250"/>
    </row>
    <row r="20" spans="1:13" ht="28" customHeight="1" x14ac:dyDescent="0.35">
      <c r="A20" s="245"/>
      <c r="B20" s="260" t="s">
        <v>578</v>
      </c>
      <c r="C20" s="247"/>
      <c r="D20" s="261" t="s">
        <v>579</v>
      </c>
      <c r="E20" s="247"/>
      <c r="F20" s="257"/>
      <c r="G20" s="250"/>
    </row>
    <row r="21" spans="1:13" ht="28" customHeight="1" x14ac:dyDescent="0.35">
      <c r="A21" s="245"/>
      <c r="B21" s="260" t="s">
        <v>580</v>
      </c>
      <c r="C21" s="247"/>
      <c r="D21" s="261" t="s">
        <v>581</v>
      </c>
      <c r="E21" s="247"/>
      <c r="F21" s="257"/>
      <c r="G21" s="250"/>
    </row>
    <row r="22" spans="1:13" ht="28" customHeight="1" x14ac:dyDescent="0.35">
      <c r="A22" s="245"/>
      <c r="B22" s="260" t="s">
        <v>582</v>
      </c>
      <c r="C22" s="247"/>
      <c r="D22" s="261" t="s">
        <v>583</v>
      </c>
      <c r="E22" s="247"/>
      <c r="F22" s="257"/>
      <c r="G22" s="250"/>
    </row>
    <row r="23" spans="1:13" ht="28" customHeight="1" x14ac:dyDescent="0.35">
      <c r="A23" s="245"/>
      <c r="B23" s="260" t="s">
        <v>584</v>
      </c>
      <c r="C23" s="247"/>
      <c r="D23" s="261" t="s">
        <v>585</v>
      </c>
      <c r="E23" s="247"/>
      <c r="F23" s="257"/>
      <c r="G23" s="250"/>
    </row>
    <row r="24" spans="1:13" s="244" customFormat="1" ht="28" customHeight="1" x14ac:dyDescent="0.35">
      <c r="A24" s="245"/>
      <c r="B24" s="260" t="s">
        <v>586</v>
      </c>
      <c r="C24" s="247"/>
      <c r="D24" s="261" t="s">
        <v>587</v>
      </c>
      <c r="E24" s="247"/>
      <c r="F24" s="257"/>
      <c r="G24" s="250"/>
      <c r="H24" s="242"/>
      <c r="I24" s="243"/>
      <c r="K24" s="243"/>
      <c r="L24" s="243"/>
      <c r="M24" s="243"/>
    </row>
    <row r="25" spans="1:13" s="244" customFormat="1" ht="28" customHeight="1" x14ac:dyDescent="0.35">
      <c r="A25" s="245"/>
      <c r="B25" s="260" t="s">
        <v>588</v>
      </c>
      <c r="C25" s="247"/>
      <c r="D25" s="261" t="s">
        <v>589</v>
      </c>
      <c r="E25" s="247"/>
      <c r="F25" s="257"/>
      <c r="G25" s="250"/>
      <c r="H25" s="242"/>
      <c r="I25" s="243"/>
      <c r="K25" s="243"/>
      <c r="L25" s="243"/>
      <c r="M25" s="243"/>
    </row>
    <row r="26" spans="1:13" s="244" customFormat="1" ht="28" customHeight="1" x14ac:dyDescent="0.35">
      <c r="A26" s="245"/>
      <c r="B26" s="260" t="s">
        <v>590</v>
      </c>
      <c r="C26" s="247"/>
      <c r="D26" s="261" t="s">
        <v>591</v>
      </c>
      <c r="E26" s="247"/>
      <c r="F26" s="257"/>
      <c r="G26" s="250"/>
      <c r="H26" s="242"/>
      <c r="I26" s="243"/>
      <c r="K26" s="243"/>
      <c r="L26" s="243"/>
      <c r="M26" s="243"/>
    </row>
    <row r="27" spans="1:13" s="244" customFormat="1" ht="10" customHeight="1" x14ac:dyDescent="0.35">
      <c r="A27" s="245"/>
      <c r="B27" s="252"/>
      <c r="C27" s="247"/>
      <c r="D27" s="248"/>
      <c r="E27" s="247"/>
      <c r="F27" s="259"/>
      <c r="G27" s="250"/>
      <c r="H27" s="242"/>
      <c r="I27" s="243"/>
      <c r="K27" s="243"/>
      <c r="L27" s="243"/>
      <c r="M27" s="243"/>
    </row>
    <row r="28" spans="1:13" s="244" customFormat="1" ht="28" customHeight="1" x14ac:dyDescent="0.35">
      <c r="A28" s="245"/>
      <c r="B28" s="256" t="s">
        <v>592</v>
      </c>
      <c r="C28" s="246"/>
      <c r="D28" s="246" t="s">
        <v>234</v>
      </c>
      <c r="E28" s="247"/>
      <c r="F28" s="257" t="str">
        <f>IFERROR(ROUND(AVERAGE(F30:F35),0),"")</f>
        <v/>
      </c>
      <c r="G28" s="250"/>
      <c r="H28" s="242"/>
      <c r="I28" s="258" t="str">
        <f>F28</f>
        <v/>
      </c>
      <c r="K28" s="243"/>
      <c r="L28" s="243"/>
      <c r="M28" s="243"/>
    </row>
    <row r="29" spans="1:13" s="244" customFormat="1" ht="10" customHeight="1" x14ac:dyDescent="0.35">
      <c r="A29" s="245"/>
      <c r="B29" s="256"/>
      <c r="C29" s="246"/>
      <c r="D29" s="248"/>
      <c r="E29" s="247"/>
      <c r="F29" s="259"/>
      <c r="G29" s="250"/>
      <c r="H29" s="242"/>
      <c r="I29" s="243"/>
      <c r="K29" s="243"/>
      <c r="L29" s="243"/>
      <c r="M29" s="243"/>
    </row>
    <row r="30" spans="1:13" s="244" customFormat="1" ht="28" customHeight="1" x14ac:dyDescent="0.35">
      <c r="A30" s="245"/>
      <c r="B30" s="260" t="s">
        <v>593</v>
      </c>
      <c r="C30" s="247"/>
      <c r="D30" s="261" t="s">
        <v>594</v>
      </c>
      <c r="E30" s="247"/>
      <c r="F30" s="257"/>
      <c r="G30" s="250"/>
      <c r="H30" s="242"/>
      <c r="I30" s="243"/>
      <c r="K30" s="243"/>
      <c r="L30" s="243"/>
      <c r="M30" s="243"/>
    </row>
    <row r="31" spans="1:13" s="244" customFormat="1" ht="28" customHeight="1" x14ac:dyDescent="0.35">
      <c r="A31" s="245"/>
      <c r="B31" s="260" t="s">
        <v>595</v>
      </c>
      <c r="C31" s="247"/>
      <c r="D31" s="261" t="s">
        <v>596</v>
      </c>
      <c r="E31" s="247"/>
      <c r="F31" s="257"/>
      <c r="G31" s="250"/>
      <c r="H31" s="242"/>
      <c r="I31" s="243"/>
      <c r="K31" s="243"/>
      <c r="L31" s="243"/>
      <c r="M31" s="243"/>
    </row>
    <row r="32" spans="1:13" s="244" customFormat="1" ht="28" customHeight="1" x14ac:dyDescent="0.35">
      <c r="A32" s="245"/>
      <c r="B32" s="260" t="s">
        <v>597</v>
      </c>
      <c r="C32" s="247"/>
      <c r="D32" s="261" t="s">
        <v>598</v>
      </c>
      <c r="E32" s="247"/>
      <c r="F32" s="257"/>
      <c r="G32" s="250"/>
      <c r="H32" s="242"/>
      <c r="I32" s="243"/>
      <c r="K32" s="243"/>
      <c r="L32" s="243"/>
      <c r="M32" s="243"/>
    </row>
    <row r="33" spans="1:13" s="244" customFormat="1" ht="28" customHeight="1" x14ac:dyDescent="0.35">
      <c r="A33" s="245"/>
      <c r="B33" s="260" t="s">
        <v>599</v>
      </c>
      <c r="C33" s="247"/>
      <c r="D33" s="261" t="s">
        <v>600</v>
      </c>
      <c r="E33" s="247"/>
      <c r="F33" s="257"/>
      <c r="G33" s="250"/>
      <c r="H33" s="242"/>
      <c r="I33" s="243"/>
      <c r="K33" s="243"/>
      <c r="L33" s="243"/>
      <c r="M33" s="243"/>
    </row>
    <row r="34" spans="1:13" s="244" customFormat="1" ht="28" customHeight="1" x14ac:dyDescent="0.35">
      <c r="A34" s="245"/>
      <c r="B34" s="260" t="s">
        <v>601</v>
      </c>
      <c r="C34" s="247"/>
      <c r="D34" s="262" t="s">
        <v>602</v>
      </c>
      <c r="E34" s="247"/>
      <c r="F34" s="257"/>
      <c r="G34" s="250"/>
      <c r="H34" s="242"/>
      <c r="I34" s="243"/>
      <c r="K34" s="243"/>
      <c r="L34" s="243"/>
      <c r="M34" s="243"/>
    </row>
    <row r="35" spans="1:13" s="244" customFormat="1" ht="28" customHeight="1" x14ac:dyDescent="0.35">
      <c r="A35" s="245"/>
      <c r="B35" s="260" t="s">
        <v>603</v>
      </c>
      <c r="C35" s="247"/>
      <c r="D35" s="261" t="s">
        <v>604</v>
      </c>
      <c r="E35" s="247"/>
      <c r="F35" s="257"/>
      <c r="G35" s="250"/>
      <c r="H35" s="242"/>
      <c r="I35" s="243"/>
      <c r="K35" s="243"/>
      <c r="L35" s="243"/>
      <c r="M35" s="243"/>
    </row>
    <row r="36" spans="1:13" s="244" customFormat="1" ht="10" customHeight="1" x14ac:dyDescent="0.35">
      <c r="A36" s="245"/>
      <c r="B36" s="252"/>
      <c r="C36" s="247"/>
      <c r="D36" s="248"/>
      <c r="E36" s="247"/>
      <c r="F36" s="259"/>
      <c r="G36" s="250"/>
      <c r="H36" s="242"/>
      <c r="I36" s="243"/>
      <c r="K36" s="243"/>
      <c r="L36" s="243"/>
      <c r="M36" s="243"/>
    </row>
    <row r="37" spans="1:13" s="244" customFormat="1" ht="28" customHeight="1" x14ac:dyDescent="0.35">
      <c r="A37" s="245"/>
      <c r="B37" s="256" t="s">
        <v>605</v>
      </c>
      <c r="C37" s="246"/>
      <c r="D37" s="246" t="s">
        <v>248</v>
      </c>
      <c r="E37" s="247"/>
      <c r="F37" s="257" t="str">
        <f>IFERROR(ROUND(AVERAGE(F39:F41),0),"")</f>
        <v/>
      </c>
      <c r="G37" s="250"/>
      <c r="H37" s="242"/>
      <c r="I37" s="258" t="str">
        <f>F37</f>
        <v/>
      </c>
      <c r="K37" s="243"/>
      <c r="L37" s="243"/>
      <c r="M37" s="243"/>
    </row>
    <row r="38" spans="1:13" s="244" customFormat="1" ht="10" customHeight="1" x14ac:dyDescent="0.35">
      <c r="A38" s="245"/>
      <c r="B38" s="256"/>
      <c r="C38" s="246"/>
      <c r="D38" s="248"/>
      <c r="E38" s="247"/>
      <c r="F38" s="259"/>
      <c r="G38" s="250"/>
      <c r="H38" s="242"/>
      <c r="I38" s="243"/>
      <c r="K38" s="243"/>
      <c r="L38" s="243"/>
      <c r="M38" s="243"/>
    </row>
    <row r="39" spans="1:13" s="244" customFormat="1" ht="28" customHeight="1" x14ac:dyDescent="0.35">
      <c r="A39" s="245"/>
      <c r="B39" s="260" t="s">
        <v>606</v>
      </c>
      <c r="C39" s="247"/>
      <c r="D39" s="261" t="s">
        <v>607</v>
      </c>
      <c r="E39" s="247"/>
      <c r="F39" s="257"/>
      <c r="G39" s="250"/>
      <c r="H39" s="242"/>
      <c r="I39" s="243"/>
      <c r="K39" s="243"/>
      <c r="L39" s="243"/>
      <c r="M39" s="243"/>
    </row>
    <row r="40" spans="1:13" s="244" customFormat="1" ht="28" customHeight="1" x14ac:dyDescent="0.35">
      <c r="A40" s="245"/>
      <c r="B40" s="260" t="s">
        <v>608</v>
      </c>
      <c r="C40" s="247"/>
      <c r="D40" s="261" t="s">
        <v>609</v>
      </c>
      <c r="E40" s="247"/>
      <c r="F40" s="257"/>
      <c r="G40" s="250"/>
      <c r="H40" s="242"/>
      <c r="I40" s="243"/>
      <c r="K40" s="243"/>
      <c r="L40" s="243"/>
      <c r="M40" s="243"/>
    </row>
    <row r="41" spans="1:13" s="244" customFormat="1" ht="28" customHeight="1" x14ac:dyDescent="0.35">
      <c r="A41" s="245"/>
      <c r="B41" s="260" t="s">
        <v>610</v>
      </c>
      <c r="C41" s="247"/>
      <c r="D41" s="261" t="s">
        <v>611</v>
      </c>
      <c r="E41" s="247"/>
      <c r="F41" s="257"/>
      <c r="G41" s="250"/>
      <c r="H41" s="242"/>
      <c r="I41" s="243"/>
      <c r="K41" s="243"/>
      <c r="L41" s="243"/>
      <c r="M41" s="243"/>
    </row>
    <row r="42" spans="1:13" s="244" customFormat="1" ht="10" customHeight="1" x14ac:dyDescent="0.35">
      <c r="A42" s="245"/>
      <c r="B42" s="252"/>
      <c r="C42" s="247"/>
      <c r="D42" s="248"/>
      <c r="E42" s="247"/>
      <c r="F42" s="259"/>
      <c r="G42" s="250"/>
      <c r="H42" s="242"/>
      <c r="I42" s="243"/>
      <c r="K42" s="243"/>
      <c r="L42" s="243"/>
      <c r="M42" s="243"/>
    </row>
    <row r="43" spans="1:13" s="244" customFormat="1" ht="28" customHeight="1" x14ac:dyDescent="0.35">
      <c r="A43" s="245"/>
      <c r="B43" s="256" t="s">
        <v>612</v>
      </c>
      <c r="C43" s="246"/>
      <c r="D43" s="246" t="s">
        <v>256</v>
      </c>
      <c r="E43" s="247"/>
      <c r="F43" s="257" t="str">
        <f>IFERROR(ROUND(AVERAGE(F45:F47),0),"")</f>
        <v/>
      </c>
      <c r="G43" s="250"/>
      <c r="H43" s="242"/>
      <c r="I43" s="258" t="str">
        <f>F43</f>
        <v/>
      </c>
      <c r="K43" s="243"/>
      <c r="L43" s="243"/>
      <c r="M43" s="243"/>
    </row>
    <row r="44" spans="1:13" s="244" customFormat="1" ht="10" customHeight="1" x14ac:dyDescent="0.35">
      <c r="A44" s="245"/>
      <c r="B44" s="256"/>
      <c r="C44" s="246"/>
      <c r="D44" s="248"/>
      <c r="E44" s="247"/>
      <c r="F44" s="259"/>
      <c r="G44" s="250"/>
      <c r="H44" s="242"/>
      <c r="I44" s="243"/>
      <c r="K44" s="243"/>
      <c r="L44" s="243"/>
      <c r="M44" s="243"/>
    </row>
    <row r="45" spans="1:13" s="244" customFormat="1" ht="28" customHeight="1" x14ac:dyDescent="0.35">
      <c r="A45" s="245"/>
      <c r="B45" s="260" t="s">
        <v>613</v>
      </c>
      <c r="C45" s="247"/>
      <c r="D45" s="261" t="s">
        <v>614</v>
      </c>
      <c r="E45" s="247"/>
      <c r="F45" s="257"/>
      <c r="G45" s="250"/>
      <c r="H45" s="242"/>
      <c r="I45" s="243"/>
      <c r="K45" s="243"/>
      <c r="L45" s="243"/>
      <c r="M45" s="243"/>
    </row>
    <row r="46" spans="1:13" s="244" customFormat="1" ht="28" customHeight="1" x14ac:dyDescent="0.35">
      <c r="A46" s="245"/>
      <c r="B46" s="260" t="s">
        <v>615</v>
      </c>
      <c r="C46" s="247"/>
      <c r="D46" s="261" t="s">
        <v>616</v>
      </c>
      <c r="E46" s="247"/>
      <c r="F46" s="257"/>
      <c r="G46" s="250"/>
      <c r="H46" s="242"/>
      <c r="I46" s="243"/>
      <c r="K46" s="243"/>
      <c r="L46" s="243"/>
      <c r="M46" s="243"/>
    </row>
    <row r="47" spans="1:13" s="244" customFormat="1" ht="28" customHeight="1" x14ac:dyDescent="0.35">
      <c r="A47" s="245"/>
      <c r="B47" s="260" t="s">
        <v>617</v>
      </c>
      <c r="C47" s="247"/>
      <c r="D47" s="261" t="s">
        <v>618</v>
      </c>
      <c r="E47" s="247"/>
      <c r="F47" s="257"/>
      <c r="G47" s="250"/>
      <c r="H47" s="242"/>
      <c r="I47" s="243"/>
      <c r="K47" s="243"/>
      <c r="L47" s="243"/>
      <c r="M47" s="243"/>
    </row>
    <row r="48" spans="1:13" s="244" customFormat="1" ht="10" customHeight="1" x14ac:dyDescent="0.35">
      <c r="A48" s="245"/>
      <c r="B48" s="252"/>
      <c r="C48" s="247"/>
      <c r="D48" s="248"/>
      <c r="E48" s="247"/>
      <c r="F48" s="249"/>
      <c r="G48" s="250"/>
      <c r="H48" s="242"/>
      <c r="I48" s="243"/>
      <c r="K48" s="243"/>
      <c r="L48" s="243"/>
      <c r="M48" s="243"/>
    </row>
    <row r="49" spans="1:13" s="244" customFormat="1" ht="18" customHeight="1" x14ac:dyDescent="0.35">
      <c r="A49" s="245"/>
      <c r="B49" s="253" t="s">
        <v>619</v>
      </c>
      <c r="C49" s="254"/>
      <c r="D49" s="254" t="s">
        <v>264</v>
      </c>
      <c r="E49" s="247"/>
      <c r="F49" s="249"/>
      <c r="G49" s="250"/>
      <c r="H49" s="242"/>
      <c r="I49" s="243"/>
      <c r="K49" s="243"/>
      <c r="L49" s="243"/>
      <c r="M49" s="243"/>
    </row>
    <row r="50" spans="1:13" s="244" customFormat="1" ht="28" customHeight="1" x14ac:dyDescent="0.35">
      <c r="A50" s="245"/>
      <c r="B50" s="256" t="s">
        <v>620</v>
      </c>
      <c r="C50" s="246"/>
      <c r="D50" s="246" t="s">
        <v>266</v>
      </c>
      <c r="E50" s="247"/>
      <c r="F50" s="257" t="str">
        <f>IFERROR(ROUND(AVERAGE(F52:F56),0),"")</f>
        <v/>
      </c>
      <c r="G50" s="250"/>
      <c r="H50" s="242"/>
      <c r="I50" s="258" t="str">
        <f>F50</f>
        <v/>
      </c>
      <c r="K50" s="243"/>
      <c r="L50" s="243"/>
      <c r="M50" s="243"/>
    </row>
    <row r="51" spans="1:13" s="244" customFormat="1" ht="10" customHeight="1" x14ac:dyDescent="0.35">
      <c r="A51" s="245"/>
      <c r="B51" s="256"/>
      <c r="C51" s="246"/>
      <c r="D51" s="248"/>
      <c r="E51" s="247"/>
      <c r="F51" s="259"/>
      <c r="G51" s="250"/>
      <c r="H51" s="242"/>
      <c r="I51" s="243"/>
      <c r="K51" s="243"/>
      <c r="L51" s="243"/>
      <c r="M51" s="243"/>
    </row>
    <row r="52" spans="1:13" s="244" customFormat="1" ht="28" customHeight="1" x14ac:dyDescent="0.35">
      <c r="A52" s="245"/>
      <c r="B52" s="260" t="s">
        <v>621</v>
      </c>
      <c r="C52" s="247"/>
      <c r="D52" s="261" t="s">
        <v>268</v>
      </c>
      <c r="E52" s="247"/>
      <c r="F52" s="257"/>
      <c r="G52" s="250"/>
      <c r="H52" s="242"/>
      <c r="I52" s="243"/>
      <c r="K52" s="243"/>
      <c r="L52" s="243"/>
      <c r="M52" s="243"/>
    </row>
    <row r="53" spans="1:13" s="244" customFormat="1" ht="28" customHeight="1" x14ac:dyDescent="0.35">
      <c r="A53" s="245"/>
      <c r="B53" s="260" t="s">
        <v>622</v>
      </c>
      <c r="C53" s="247"/>
      <c r="D53" s="261" t="s">
        <v>270</v>
      </c>
      <c r="E53" s="247"/>
      <c r="F53" s="257"/>
      <c r="G53" s="250"/>
      <c r="H53" s="242"/>
      <c r="I53" s="243"/>
      <c r="K53" s="243"/>
      <c r="L53" s="243"/>
      <c r="M53" s="243"/>
    </row>
    <row r="54" spans="1:13" s="244" customFormat="1" ht="28" customHeight="1" x14ac:dyDescent="0.35">
      <c r="A54" s="245"/>
      <c r="B54" s="260" t="s">
        <v>623</v>
      </c>
      <c r="C54" s="247"/>
      <c r="D54" s="261" t="s">
        <v>272</v>
      </c>
      <c r="E54" s="247"/>
      <c r="F54" s="257"/>
      <c r="G54" s="250"/>
      <c r="H54" s="242"/>
      <c r="I54" s="243"/>
      <c r="K54" s="243"/>
      <c r="L54" s="243"/>
      <c r="M54" s="243"/>
    </row>
    <row r="55" spans="1:13" s="244" customFormat="1" ht="28" customHeight="1" x14ac:dyDescent="0.35">
      <c r="A55" s="245"/>
      <c r="B55" s="260" t="s">
        <v>624</v>
      </c>
      <c r="C55" s="247"/>
      <c r="D55" s="261" t="s">
        <v>625</v>
      </c>
      <c r="E55" s="247"/>
      <c r="F55" s="257"/>
      <c r="G55" s="250"/>
      <c r="H55" s="242"/>
      <c r="I55" s="243"/>
      <c r="K55" s="243"/>
      <c r="L55" s="243"/>
      <c r="M55" s="243"/>
    </row>
    <row r="56" spans="1:13" s="244" customFormat="1" ht="28" customHeight="1" x14ac:dyDescent="0.35">
      <c r="A56" s="245"/>
      <c r="B56" s="260" t="s">
        <v>626</v>
      </c>
      <c r="C56" s="247"/>
      <c r="D56" s="261" t="s">
        <v>276</v>
      </c>
      <c r="E56" s="247"/>
      <c r="F56" s="257"/>
      <c r="G56" s="250"/>
      <c r="H56" s="242"/>
      <c r="I56" s="243"/>
      <c r="K56" s="243"/>
      <c r="L56" s="243"/>
      <c r="M56" s="243"/>
    </row>
    <row r="57" spans="1:13" s="244" customFormat="1" ht="10" customHeight="1" x14ac:dyDescent="0.35">
      <c r="A57" s="245"/>
      <c r="B57" s="252"/>
      <c r="C57" s="247"/>
      <c r="D57" s="248"/>
      <c r="E57" s="247"/>
      <c r="F57" s="259"/>
      <c r="G57" s="250"/>
      <c r="H57" s="242"/>
      <c r="I57" s="243"/>
      <c r="K57" s="243"/>
      <c r="L57" s="243"/>
      <c r="M57" s="243"/>
    </row>
    <row r="58" spans="1:13" s="244" customFormat="1" ht="28" customHeight="1" x14ac:dyDescent="0.35">
      <c r="A58" s="245"/>
      <c r="B58" s="256" t="s">
        <v>627</v>
      </c>
      <c r="C58" s="246"/>
      <c r="D58" s="246" t="s">
        <v>278</v>
      </c>
      <c r="E58" s="247"/>
      <c r="F58" s="257" t="str">
        <f>IFERROR(ROUND(AVERAGE(F60:F64),0),"")</f>
        <v/>
      </c>
      <c r="G58" s="250"/>
      <c r="H58" s="242"/>
      <c r="I58" s="258" t="str">
        <f>F58</f>
        <v/>
      </c>
      <c r="K58" s="243"/>
      <c r="L58" s="243"/>
      <c r="M58" s="243"/>
    </row>
    <row r="59" spans="1:13" s="244" customFormat="1" ht="10" customHeight="1" x14ac:dyDescent="0.35">
      <c r="A59" s="245"/>
      <c r="B59" s="256"/>
      <c r="C59" s="246"/>
      <c r="D59" s="248"/>
      <c r="E59" s="247"/>
      <c r="F59" s="259"/>
      <c r="G59" s="250"/>
      <c r="H59" s="242"/>
      <c r="I59" s="243"/>
      <c r="K59" s="243"/>
      <c r="L59" s="243"/>
      <c r="M59" s="243"/>
    </row>
    <row r="60" spans="1:13" s="244" customFormat="1" ht="28" customHeight="1" x14ac:dyDescent="0.35">
      <c r="A60" s="245"/>
      <c r="B60" s="260" t="s">
        <v>628</v>
      </c>
      <c r="C60" s="247"/>
      <c r="D60" s="261" t="s">
        <v>280</v>
      </c>
      <c r="E60" s="247"/>
      <c r="F60" s="257"/>
      <c r="G60" s="250"/>
      <c r="H60" s="242"/>
      <c r="I60" s="243"/>
      <c r="K60" s="243"/>
      <c r="L60" s="243"/>
      <c r="M60" s="243"/>
    </row>
    <row r="61" spans="1:13" s="244" customFormat="1" ht="28" customHeight="1" x14ac:dyDescent="0.35">
      <c r="A61" s="245"/>
      <c r="B61" s="260" t="s">
        <v>629</v>
      </c>
      <c r="C61" s="247"/>
      <c r="D61" s="261" t="s">
        <v>630</v>
      </c>
      <c r="E61" s="247"/>
      <c r="F61" s="257"/>
      <c r="G61" s="250"/>
      <c r="H61" s="242"/>
      <c r="I61" s="243"/>
      <c r="K61" s="243"/>
      <c r="L61" s="243"/>
      <c r="M61" s="243"/>
    </row>
    <row r="62" spans="1:13" s="244" customFormat="1" ht="28" customHeight="1" x14ac:dyDescent="0.35">
      <c r="A62" s="245"/>
      <c r="B62" s="260" t="s">
        <v>631</v>
      </c>
      <c r="C62" s="247"/>
      <c r="D62" s="261" t="s">
        <v>284</v>
      </c>
      <c r="E62" s="247"/>
      <c r="F62" s="257"/>
      <c r="G62" s="250"/>
      <c r="H62" s="242"/>
      <c r="I62" s="243"/>
      <c r="K62" s="243"/>
      <c r="L62" s="243"/>
      <c r="M62" s="243"/>
    </row>
    <row r="63" spans="1:13" s="244" customFormat="1" ht="28" customHeight="1" x14ac:dyDescent="0.35">
      <c r="A63" s="245"/>
      <c r="B63" s="260" t="s">
        <v>632</v>
      </c>
      <c r="C63" s="247"/>
      <c r="D63" s="261" t="s">
        <v>286</v>
      </c>
      <c r="E63" s="247"/>
      <c r="F63" s="257"/>
      <c r="G63" s="250"/>
      <c r="H63" s="242"/>
      <c r="I63" s="243"/>
      <c r="K63" s="243"/>
      <c r="L63" s="243"/>
      <c r="M63" s="243"/>
    </row>
    <row r="64" spans="1:13" s="244" customFormat="1" ht="28" customHeight="1" x14ac:dyDescent="0.35">
      <c r="A64" s="245"/>
      <c r="B64" s="260" t="s">
        <v>633</v>
      </c>
      <c r="C64" s="247"/>
      <c r="D64" s="261" t="s">
        <v>634</v>
      </c>
      <c r="E64" s="247"/>
      <c r="F64" s="257"/>
      <c r="G64" s="250"/>
      <c r="H64" s="242"/>
      <c r="I64" s="243"/>
      <c r="K64" s="243"/>
      <c r="L64" s="243"/>
      <c r="M64" s="243"/>
    </row>
    <row r="65" spans="1:13" s="244" customFormat="1" ht="10" customHeight="1" x14ac:dyDescent="0.35">
      <c r="A65" s="245"/>
      <c r="B65" s="252"/>
      <c r="C65" s="247"/>
      <c r="D65" s="248"/>
      <c r="E65" s="247"/>
      <c r="F65" s="259"/>
      <c r="G65" s="250"/>
      <c r="H65" s="242"/>
      <c r="I65" s="243"/>
      <c r="K65" s="243"/>
      <c r="L65" s="243"/>
      <c r="M65" s="243"/>
    </row>
    <row r="66" spans="1:13" s="244" customFormat="1" ht="28" customHeight="1" x14ac:dyDescent="0.35">
      <c r="A66" s="245"/>
      <c r="B66" s="256" t="s">
        <v>635</v>
      </c>
      <c r="C66" s="246"/>
      <c r="D66" s="246" t="s">
        <v>289</v>
      </c>
      <c r="E66" s="247"/>
      <c r="F66" s="257" t="str">
        <f>IFERROR(ROUND(AVERAGE(F68:F72),0),"")</f>
        <v/>
      </c>
      <c r="G66" s="250"/>
      <c r="H66" s="242"/>
      <c r="I66" s="258" t="str">
        <f>F66</f>
        <v/>
      </c>
      <c r="K66" s="243"/>
      <c r="L66" s="243"/>
      <c r="M66" s="243"/>
    </row>
    <row r="67" spans="1:13" s="244" customFormat="1" ht="10" customHeight="1" x14ac:dyDescent="0.35">
      <c r="A67" s="245"/>
      <c r="B67" s="256"/>
      <c r="C67" s="246"/>
      <c r="D67" s="248"/>
      <c r="E67" s="247"/>
      <c r="F67" s="259"/>
      <c r="G67" s="250"/>
      <c r="H67" s="242"/>
      <c r="I67" s="243"/>
      <c r="K67" s="243"/>
      <c r="L67" s="243"/>
      <c r="M67" s="243"/>
    </row>
    <row r="68" spans="1:13" s="244" customFormat="1" ht="28" customHeight="1" x14ac:dyDescent="0.35">
      <c r="A68" s="245"/>
      <c r="B68" s="260" t="s">
        <v>636</v>
      </c>
      <c r="C68" s="247"/>
      <c r="D68" s="261" t="s">
        <v>291</v>
      </c>
      <c r="E68" s="247"/>
      <c r="F68" s="257"/>
      <c r="G68" s="250"/>
      <c r="H68" s="242"/>
      <c r="I68" s="243"/>
      <c r="K68" s="243"/>
      <c r="L68" s="243"/>
      <c r="M68" s="243"/>
    </row>
    <row r="69" spans="1:13" s="244" customFormat="1" ht="28" customHeight="1" x14ac:dyDescent="0.35">
      <c r="A69" s="245"/>
      <c r="B69" s="260" t="s">
        <v>637</v>
      </c>
      <c r="C69" s="247"/>
      <c r="D69" s="261" t="s">
        <v>293</v>
      </c>
      <c r="E69" s="247"/>
      <c r="F69" s="257"/>
      <c r="G69" s="250"/>
      <c r="H69" s="242"/>
      <c r="I69" s="243"/>
      <c r="K69" s="243"/>
      <c r="L69" s="243"/>
      <c r="M69" s="243"/>
    </row>
    <row r="70" spans="1:13" s="244" customFormat="1" ht="28" customHeight="1" x14ac:dyDescent="0.35">
      <c r="A70" s="245"/>
      <c r="B70" s="260" t="s">
        <v>638</v>
      </c>
      <c r="C70" s="247"/>
      <c r="D70" s="261" t="s">
        <v>295</v>
      </c>
      <c r="E70" s="247"/>
      <c r="F70" s="257"/>
      <c r="G70" s="250"/>
      <c r="H70" s="242"/>
      <c r="I70" s="243"/>
      <c r="K70" s="243"/>
      <c r="L70" s="243"/>
      <c r="M70" s="243"/>
    </row>
    <row r="71" spans="1:13" s="244" customFormat="1" ht="28" customHeight="1" x14ac:dyDescent="0.35">
      <c r="A71" s="245"/>
      <c r="B71" s="260" t="s">
        <v>639</v>
      </c>
      <c r="C71" s="247"/>
      <c r="D71" s="261" t="s">
        <v>297</v>
      </c>
      <c r="E71" s="247"/>
      <c r="F71" s="257"/>
      <c r="G71" s="250"/>
      <c r="H71" s="242"/>
      <c r="I71" s="243"/>
      <c r="K71" s="243"/>
      <c r="L71" s="243"/>
      <c r="M71" s="243"/>
    </row>
    <row r="72" spans="1:13" s="244" customFormat="1" ht="28" customHeight="1" x14ac:dyDescent="0.35">
      <c r="A72" s="245"/>
      <c r="B72" s="260" t="s">
        <v>640</v>
      </c>
      <c r="C72" s="247"/>
      <c r="D72" s="261" t="s">
        <v>299</v>
      </c>
      <c r="E72" s="247"/>
      <c r="F72" s="257"/>
      <c r="G72" s="250"/>
      <c r="H72" s="242"/>
      <c r="I72" s="243"/>
      <c r="K72" s="243"/>
      <c r="L72" s="243"/>
      <c r="M72" s="243"/>
    </row>
    <row r="73" spans="1:13" s="244" customFormat="1" ht="10" customHeight="1" x14ac:dyDescent="0.35">
      <c r="A73" s="245"/>
      <c r="B73" s="252"/>
      <c r="C73" s="247"/>
      <c r="D73" s="248"/>
      <c r="E73" s="247"/>
      <c r="F73" s="259"/>
      <c r="G73" s="250"/>
      <c r="H73" s="242"/>
      <c r="I73" s="243"/>
      <c r="K73" s="243"/>
      <c r="L73" s="243"/>
      <c r="M73" s="243"/>
    </row>
    <row r="74" spans="1:13" s="244" customFormat="1" ht="28" customHeight="1" x14ac:dyDescent="0.35">
      <c r="A74" s="245"/>
      <c r="B74" s="256" t="s">
        <v>641</v>
      </c>
      <c r="C74" s="246"/>
      <c r="D74" s="246" t="s">
        <v>301</v>
      </c>
      <c r="E74" s="247"/>
      <c r="F74" s="257" t="str">
        <f>IFERROR(ROUND(AVERAGE(F76:F81),0),"")</f>
        <v/>
      </c>
      <c r="G74" s="250"/>
      <c r="H74" s="242"/>
      <c r="I74" s="258" t="str">
        <f>F74</f>
        <v/>
      </c>
      <c r="K74" s="243"/>
      <c r="L74" s="243"/>
      <c r="M74" s="243"/>
    </row>
    <row r="75" spans="1:13" s="244" customFormat="1" ht="10" customHeight="1" x14ac:dyDescent="0.35">
      <c r="A75" s="245"/>
      <c r="B75" s="256"/>
      <c r="C75" s="246"/>
      <c r="D75" s="248"/>
      <c r="E75" s="247"/>
      <c r="F75" s="259"/>
      <c r="G75" s="250"/>
      <c r="H75" s="242"/>
      <c r="I75" s="243"/>
      <c r="K75" s="243"/>
      <c r="L75" s="243"/>
      <c r="M75" s="243"/>
    </row>
    <row r="76" spans="1:13" s="244" customFormat="1" ht="28" customHeight="1" x14ac:dyDescent="0.35">
      <c r="A76" s="245"/>
      <c r="B76" s="260" t="s">
        <v>642</v>
      </c>
      <c r="C76" s="247"/>
      <c r="D76" s="261" t="s">
        <v>303</v>
      </c>
      <c r="E76" s="247"/>
      <c r="F76" s="257"/>
      <c r="G76" s="250"/>
      <c r="H76" s="242"/>
      <c r="I76" s="243"/>
      <c r="K76" s="243"/>
      <c r="L76" s="243"/>
      <c r="M76" s="243"/>
    </row>
    <row r="77" spans="1:13" s="244" customFormat="1" ht="28" customHeight="1" x14ac:dyDescent="0.35">
      <c r="A77" s="245"/>
      <c r="B77" s="260" t="s">
        <v>643</v>
      </c>
      <c r="C77" s="247"/>
      <c r="D77" s="261" t="s">
        <v>305</v>
      </c>
      <c r="E77" s="247"/>
      <c r="F77" s="257"/>
      <c r="G77" s="250"/>
      <c r="H77" s="242"/>
      <c r="I77" s="243"/>
      <c r="K77" s="243"/>
      <c r="L77" s="243"/>
      <c r="M77" s="243"/>
    </row>
    <row r="78" spans="1:13" s="244" customFormat="1" ht="28" customHeight="1" x14ac:dyDescent="0.35">
      <c r="A78" s="245"/>
      <c r="B78" s="260" t="s">
        <v>644</v>
      </c>
      <c r="C78" s="247"/>
      <c r="D78" s="261" t="s">
        <v>307</v>
      </c>
      <c r="E78" s="247"/>
      <c r="F78" s="257"/>
      <c r="G78" s="250"/>
      <c r="H78" s="242"/>
      <c r="I78" s="243"/>
      <c r="K78" s="243"/>
      <c r="L78" s="243"/>
      <c r="M78" s="243"/>
    </row>
    <row r="79" spans="1:13" s="244" customFormat="1" ht="28" customHeight="1" x14ac:dyDescent="0.35">
      <c r="A79" s="245"/>
      <c r="B79" s="260" t="s">
        <v>645</v>
      </c>
      <c r="C79" s="247"/>
      <c r="D79" s="261" t="s">
        <v>309</v>
      </c>
      <c r="E79" s="247"/>
      <c r="F79" s="257"/>
      <c r="G79" s="250"/>
      <c r="H79" s="242"/>
      <c r="I79" s="243"/>
      <c r="K79" s="243"/>
      <c r="L79" s="243"/>
      <c r="M79" s="243"/>
    </row>
    <row r="80" spans="1:13" s="244" customFormat="1" ht="28" customHeight="1" x14ac:dyDescent="0.35">
      <c r="A80" s="245"/>
      <c r="B80" s="260" t="s">
        <v>646</v>
      </c>
      <c r="C80" s="247"/>
      <c r="D80" s="261" t="s">
        <v>311</v>
      </c>
      <c r="E80" s="247"/>
      <c r="F80" s="257"/>
      <c r="G80" s="250"/>
      <c r="H80" s="242"/>
      <c r="I80" s="243"/>
      <c r="K80" s="243"/>
      <c r="L80" s="243"/>
      <c r="M80" s="243"/>
    </row>
    <row r="81" spans="1:13" s="244" customFormat="1" ht="28" customHeight="1" x14ac:dyDescent="0.35">
      <c r="A81" s="245"/>
      <c r="B81" s="260" t="s">
        <v>647</v>
      </c>
      <c r="C81" s="247"/>
      <c r="D81" s="261" t="s">
        <v>648</v>
      </c>
      <c r="E81" s="247"/>
      <c r="F81" s="257"/>
      <c r="G81" s="250"/>
      <c r="H81" s="242"/>
      <c r="I81" s="243"/>
      <c r="K81" s="243"/>
      <c r="L81" s="243"/>
      <c r="M81" s="243"/>
    </row>
    <row r="82" spans="1:13" s="244" customFormat="1" ht="10" customHeight="1" x14ac:dyDescent="0.35">
      <c r="A82" s="245"/>
      <c r="B82" s="252"/>
      <c r="C82" s="247"/>
      <c r="D82" s="248"/>
      <c r="E82" s="247"/>
      <c r="F82" s="259"/>
      <c r="G82" s="250"/>
      <c r="H82" s="242"/>
      <c r="I82" s="243"/>
      <c r="K82" s="243"/>
      <c r="L82" s="243"/>
      <c r="M82" s="243"/>
    </row>
    <row r="83" spans="1:13" s="244" customFormat="1" ht="28" customHeight="1" x14ac:dyDescent="0.35">
      <c r="A83" s="245"/>
      <c r="B83" s="256" t="s">
        <v>649</v>
      </c>
      <c r="C83" s="246"/>
      <c r="D83" s="246" t="s">
        <v>313</v>
      </c>
      <c r="E83" s="247"/>
      <c r="F83" s="257" t="str">
        <f>IFERROR(ROUND(AVERAGE(F85:F89),0),"")</f>
        <v/>
      </c>
      <c r="G83" s="250"/>
      <c r="H83" s="242"/>
      <c r="I83" s="258" t="str">
        <f>F83</f>
        <v/>
      </c>
      <c r="K83" s="243"/>
      <c r="L83" s="243"/>
      <c r="M83" s="243"/>
    </row>
    <row r="84" spans="1:13" s="244" customFormat="1" ht="10" customHeight="1" x14ac:dyDescent="0.35">
      <c r="A84" s="245"/>
      <c r="B84" s="256"/>
      <c r="C84" s="246"/>
      <c r="D84" s="248"/>
      <c r="E84" s="247"/>
      <c r="F84" s="259"/>
      <c r="G84" s="250"/>
      <c r="H84" s="242"/>
      <c r="I84" s="243"/>
      <c r="K84" s="243"/>
      <c r="L84" s="243"/>
      <c r="M84" s="243"/>
    </row>
    <row r="85" spans="1:13" s="244" customFormat="1" ht="28" customHeight="1" x14ac:dyDescent="0.35">
      <c r="A85" s="245"/>
      <c r="B85" s="260" t="s">
        <v>650</v>
      </c>
      <c r="C85" s="247"/>
      <c r="D85" s="261" t="s">
        <v>315</v>
      </c>
      <c r="E85" s="247"/>
      <c r="F85" s="257"/>
      <c r="G85" s="250"/>
      <c r="H85" s="242"/>
      <c r="I85" s="243"/>
      <c r="K85" s="243"/>
      <c r="L85" s="243"/>
      <c r="M85" s="243"/>
    </row>
    <row r="86" spans="1:13" s="244" customFormat="1" ht="28" customHeight="1" x14ac:dyDescent="0.35">
      <c r="A86" s="245"/>
      <c r="B86" s="260" t="s">
        <v>651</v>
      </c>
      <c r="C86" s="247"/>
      <c r="D86" s="261" t="s">
        <v>652</v>
      </c>
      <c r="E86" s="247"/>
      <c r="F86" s="257"/>
      <c r="G86" s="250"/>
      <c r="H86" s="242"/>
      <c r="I86" s="243"/>
      <c r="K86" s="243"/>
      <c r="L86" s="243"/>
      <c r="M86" s="243"/>
    </row>
    <row r="87" spans="1:13" s="244" customFormat="1" ht="28" customHeight="1" x14ac:dyDescent="0.35">
      <c r="A87" s="245"/>
      <c r="B87" s="260" t="s">
        <v>653</v>
      </c>
      <c r="C87" s="247"/>
      <c r="D87" s="261" t="s">
        <v>319</v>
      </c>
      <c r="E87" s="247"/>
      <c r="F87" s="257"/>
      <c r="G87" s="250"/>
      <c r="H87" s="242"/>
      <c r="I87" s="243"/>
      <c r="K87" s="243"/>
      <c r="L87" s="243"/>
      <c r="M87" s="243"/>
    </row>
    <row r="88" spans="1:13" s="244" customFormat="1" ht="28" customHeight="1" x14ac:dyDescent="0.35">
      <c r="A88" s="245"/>
      <c r="B88" s="260" t="s">
        <v>654</v>
      </c>
      <c r="C88" s="247"/>
      <c r="D88" s="261" t="s">
        <v>321</v>
      </c>
      <c r="E88" s="247"/>
      <c r="F88" s="257"/>
      <c r="G88" s="250"/>
      <c r="H88" s="242"/>
      <c r="I88" s="243"/>
      <c r="K88" s="243"/>
      <c r="L88" s="243"/>
      <c r="M88" s="243"/>
    </row>
    <row r="89" spans="1:13" s="244" customFormat="1" ht="28" customHeight="1" x14ac:dyDescent="0.35">
      <c r="A89" s="245"/>
      <c r="B89" s="260" t="s">
        <v>655</v>
      </c>
      <c r="C89" s="247"/>
      <c r="D89" s="261" t="s">
        <v>323</v>
      </c>
      <c r="E89" s="247"/>
      <c r="F89" s="257"/>
      <c r="G89" s="250"/>
      <c r="H89" s="242"/>
      <c r="I89" s="243"/>
      <c r="K89" s="243"/>
      <c r="L89" s="243"/>
      <c r="M89" s="243"/>
    </row>
    <row r="90" spans="1:13" s="244" customFormat="1" ht="10" customHeight="1" x14ac:dyDescent="0.35">
      <c r="A90" s="245"/>
      <c r="B90" s="252"/>
      <c r="C90" s="247"/>
      <c r="D90" s="248"/>
      <c r="E90" s="247"/>
      <c r="F90" s="259"/>
      <c r="G90" s="250"/>
      <c r="H90" s="242"/>
      <c r="I90" s="243"/>
      <c r="K90" s="243"/>
      <c r="L90" s="243"/>
      <c r="M90" s="243"/>
    </row>
    <row r="91" spans="1:13" s="244" customFormat="1" ht="28" customHeight="1" x14ac:dyDescent="0.35">
      <c r="A91" s="245"/>
      <c r="B91" s="256" t="s">
        <v>656</v>
      </c>
      <c r="C91" s="246"/>
      <c r="D91" s="246" t="s">
        <v>325</v>
      </c>
      <c r="E91" s="247"/>
      <c r="F91" s="257" t="str">
        <f>IFERROR(ROUND(AVERAGE(F93:F97),0),"")</f>
        <v/>
      </c>
      <c r="G91" s="250"/>
      <c r="H91" s="242"/>
      <c r="I91" s="258" t="str">
        <f>F91</f>
        <v/>
      </c>
      <c r="K91" s="243"/>
      <c r="L91" s="243"/>
      <c r="M91" s="243"/>
    </row>
    <row r="92" spans="1:13" s="244" customFormat="1" ht="10" customHeight="1" x14ac:dyDescent="0.35">
      <c r="A92" s="245"/>
      <c r="B92" s="256"/>
      <c r="C92" s="246"/>
      <c r="D92" s="248"/>
      <c r="E92" s="247"/>
      <c r="F92" s="259"/>
      <c r="G92" s="250"/>
      <c r="H92" s="242"/>
      <c r="I92" s="243"/>
      <c r="K92" s="243"/>
      <c r="L92" s="243"/>
      <c r="M92" s="243"/>
    </row>
    <row r="93" spans="1:13" s="244" customFormat="1" ht="28" customHeight="1" x14ac:dyDescent="0.35">
      <c r="A93" s="245"/>
      <c r="B93" s="260" t="s">
        <v>657</v>
      </c>
      <c r="C93" s="247"/>
      <c r="D93" s="261" t="s">
        <v>658</v>
      </c>
      <c r="E93" s="247"/>
      <c r="F93" s="257"/>
      <c r="G93" s="250"/>
      <c r="H93" s="242"/>
      <c r="I93" s="243"/>
      <c r="K93" s="243"/>
      <c r="L93" s="243"/>
      <c r="M93" s="243"/>
    </row>
    <row r="94" spans="1:13" s="244" customFormat="1" ht="28" customHeight="1" x14ac:dyDescent="0.35">
      <c r="A94" s="245"/>
      <c r="B94" s="260" t="s">
        <v>659</v>
      </c>
      <c r="C94" s="247"/>
      <c r="D94" s="261" t="s">
        <v>329</v>
      </c>
      <c r="E94" s="247"/>
      <c r="F94" s="257"/>
      <c r="G94" s="250"/>
      <c r="H94" s="242"/>
      <c r="I94" s="243"/>
      <c r="K94" s="243"/>
      <c r="L94" s="243"/>
      <c r="M94" s="243"/>
    </row>
    <row r="95" spans="1:13" s="244" customFormat="1" ht="28" customHeight="1" x14ac:dyDescent="0.35">
      <c r="A95" s="245"/>
      <c r="B95" s="260" t="s">
        <v>660</v>
      </c>
      <c r="C95" s="247"/>
      <c r="D95" s="261" t="s">
        <v>661</v>
      </c>
      <c r="E95" s="247"/>
      <c r="F95" s="257"/>
      <c r="G95" s="250"/>
      <c r="H95" s="242"/>
      <c r="I95" s="243"/>
      <c r="K95" s="243"/>
      <c r="L95" s="243"/>
      <c r="M95" s="243"/>
    </row>
    <row r="96" spans="1:13" s="244" customFormat="1" ht="28" customHeight="1" x14ac:dyDescent="0.35">
      <c r="A96" s="245"/>
      <c r="B96" s="260" t="s">
        <v>662</v>
      </c>
      <c r="C96" s="247"/>
      <c r="D96" s="261" t="s">
        <v>333</v>
      </c>
      <c r="E96" s="247"/>
      <c r="F96" s="257"/>
      <c r="G96" s="250"/>
      <c r="H96" s="242"/>
      <c r="I96" s="243"/>
      <c r="K96" s="243"/>
      <c r="L96" s="243"/>
      <c r="M96" s="243"/>
    </row>
    <row r="97" spans="1:13" s="244" customFormat="1" ht="28" customHeight="1" x14ac:dyDescent="0.35">
      <c r="A97" s="245"/>
      <c r="B97" s="260" t="s">
        <v>663</v>
      </c>
      <c r="C97" s="247"/>
      <c r="D97" s="261" t="s">
        <v>664</v>
      </c>
      <c r="E97" s="247"/>
      <c r="F97" s="257"/>
      <c r="G97" s="250"/>
      <c r="H97" s="242"/>
      <c r="I97" s="243"/>
      <c r="K97" s="243"/>
      <c r="L97" s="243"/>
      <c r="M97" s="243"/>
    </row>
    <row r="98" spans="1:13" s="244" customFormat="1" ht="10" customHeight="1" x14ac:dyDescent="0.35">
      <c r="A98" s="245"/>
      <c r="B98" s="252"/>
      <c r="C98" s="247"/>
      <c r="D98" s="248"/>
      <c r="E98" s="247"/>
      <c r="F98" s="259"/>
      <c r="G98" s="250"/>
      <c r="H98" s="242"/>
      <c r="I98" s="243"/>
      <c r="K98" s="243"/>
      <c r="L98" s="243"/>
      <c r="M98" s="243"/>
    </row>
    <row r="99" spans="1:13" s="244" customFormat="1" ht="28" customHeight="1" x14ac:dyDescent="0.35">
      <c r="A99" s="245"/>
      <c r="B99" s="256" t="s">
        <v>665</v>
      </c>
      <c r="C99" s="246"/>
      <c r="D99" s="246" t="s">
        <v>337</v>
      </c>
      <c r="E99" s="247"/>
      <c r="F99" s="257" t="str">
        <f>IFERROR(ROUND(AVERAGE(F101:F104),0),"")</f>
        <v/>
      </c>
      <c r="G99" s="250"/>
      <c r="H99" s="242"/>
      <c r="I99" s="258" t="str">
        <f>F99</f>
        <v/>
      </c>
      <c r="K99" s="243"/>
      <c r="L99" s="243"/>
      <c r="M99" s="243"/>
    </row>
    <row r="100" spans="1:13" s="244" customFormat="1" ht="10" customHeight="1" x14ac:dyDescent="0.35">
      <c r="A100" s="245"/>
      <c r="B100" s="256"/>
      <c r="C100" s="246"/>
      <c r="D100" s="248"/>
      <c r="E100" s="247"/>
      <c r="F100" s="259"/>
      <c r="G100" s="250"/>
      <c r="H100" s="242"/>
      <c r="I100" s="243"/>
      <c r="K100" s="243"/>
      <c r="L100" s="243"/>
      <c r="M100" s="243"/>
    </row>
    <row r="101" spans="1:13" s="244" customFormat="1" ht="28" customHeight="1" x14ac:dyDescent="0.35">
      <c r="A101" s="245"/>
      <c r="B101" s="260" t="s">
        <v>666</v>
      </c>
      <c r="C101" s="247"/>
      <c r="D101" s="261" t="s">
        <v>339</v>
      </c>
      <c r="E101" s="247"/>
      <c r="F101" s="257"/>
      <c r="G101" s="250"/>
      <c r="H101" s="242"/>
      <c r="I101" s="243"/>
      <c r="K101" s="243"/>
      <c r="L101" s="243"/>
      <c r="M101" s="243"/>
    </row>
    <row r="102" spans="1:13" s="244" customFormat="1" ht="28" customHeight="1" x14ac:dyDescent="0.35">
      <c r="A102" s="245"/>
      <c r="B102" s="260" t="s">
        <v>667</v>
      </c>
      <c r="C102" s="247"/>
      <c r="D102" s="261" t="s">
        <v>668</v>
      </c>
      <c r="E102" s="247"/>
      <c r="F102" s="257"/>
      <c r="G102" s="250"/>
      <c r="H102" s="242"/>
      <c r="I102" s="243"/>
      <c r="K102" s="243"/>
      <c r="L102" s="243"/>
      <c r="M102" s="243"/>
    </row>
    <row r="103" spans="1:13" s="244" customFormat="1" ht="28" customHeight="1" x14ac:dyDescent="0.35">
      <c r="A103" s="245"/>
      <c r="B103" s="260" t="s">
        <v>669</v>
      </c>
      <c r="C103" s="247"/>
      <c r="D103" s="261" t="s">
        <v>670</v>
      </c>
      <c r="E103" s="247"/>
      <c r="F103" s="257"/>
      <c r="G103" s="250"/>
      <c r="H103" s="242"/>
      <c r="I103" s="243"/>
      <c r="K103" s="243"/>
      <c r="L103" s="243"/>
      <c r="M103" s="243"/>
    </row>
    <row r="104" spans="1:13" s="244" customFormat="1" ht="28" customHeight="1" x14ac:dyDescent="0.35">
      <c r="A104" s="245"/>
      <c r="B104" s="260" t="s">
        <v>671</v>
      </c>
      <c r="C104" s="247"/>
      <c r="D104" s="261" t="s">
        <v>345</v>
      </c>
      <c r="E104" s="247"/>
      <c r="F104" s="257"/>
      <c r="G104" s="250"/>
      <c r="H104" s="242"/>
      <c r="I104" s="243"/>
      <c r="K104" s="243"/>
      <c r="L104" s="243"/>
      <c r="M104" s="243"/>
    </row>
    <row r="105" spans="1:13" s="244" customFormat="1" ht="10" customHeight="1" x14ac:dyDescent="0.35">
      <c r="A105" s="245"/>
      <c r="B105" s="252"/>
      <c r="C105" s="247"/>
      <c r="D105" s="248"/>
      <c r="E105" s="247"/>
      <c r="F105" s="259"/>
      <c r="G105" s="250"/>
      <c r="H105" s="242"/>
      <c r="I105" s="243"/>
      <c r="K105" s="243"/>
      <c r="L105" s="243"/>
      <c r="M105" s="243"/>
    </row>
    <row r="106" spans="1:13" s="244" customFormat="1" ht="28" customHeight="1" x14ac:dyDescent="0.35">
      <c r="A106" s="245"/>
      <c r="B106" s="256" t="s">
        <v>672</v>
      </c>
      <c r="C106" s="246"/>
      <c r="D106" s="246" t="s">
        <v>347</v>
      </c>
      <c r="E106" s="247"/>
      <c r="F106" s="257" t="str">
        <f>IFERROR(ROUND(AVERAGE(F108:F112),0),"")</f>
        <v/>
      </c>
      <c r="G106" s="250"/>
      <c r="H106" s="242"/>
      <c r="I106" s="258" t="str">
        <f>F106</f>
        <v/>
      </c>
      <c r="K106" s="243"/>
      <c r="L106" s="243"/>
      <c r="M106" s="243"/>
    </row>
    <row r="107" spans="1:13" s="244" customFormat="1" ht="10" customHeight="1" x14ac:dyDescent="0.35">
      <c r="A107" s="245"/>
      <c r="B107" s="256"/>
      <c r="C107" s="246"/>
      <c r="D107" s="248"/>
      <c r="E107" s="247"/>
      <c r="F107" s="259"/>
      <c r="G107" s="250"/>
      <c r="H107" s="242"/>
      <c r="I107" s="243"/>
      <c r="K107" s="243"/>
      <c r="L107" s="243"/>
      <c r="M107" s="243"/>
    </row>
    <row r="108" spans="1:13" s="244" customFormat="1" ht="28" customHeight="1" x14ac:dyDescent="0.35">
      <c r="A108" s="245"/>
      <c r="B108" s="260" t="s">
        <v>673</v>
      </c>
      <c r="C108" s="247"/>
      <c r="D108" s="261" t="s">
        <v>674</v>
      </c>
      <c r="E108" s="247"/>
      <c r="F108" s="257"/>
      <c r="G108" s="250"/>
      <c r="H108" s="242"/>
      <c r="I108" s="243"/>
      <c r="K108" s="243"/>
      <c r="L108" s="243"/>
      <c r="M108" s="243"/>
    </row>
    <row r="109" spans="1:13" s="244" customFormat="1" ht="28" customHeight="1" x14ac:dyDescent="0.35">
      <c r="A109" s="245"/>
      <c r="B109" s="260" t="s">
        <v>675</v>
      </c>
      <c r="C109" s="247"/>
      <c r="D109" s="261" t="s">
        <v>351</v>
      </c>
      <c r="E109" s="247"/>
      <c r="F109" s="257"/>
      <c r="G109" s="250"/>
      <c r="H109" s="242"/>
      <c r="I109" s="243"/>
      <c r="K109" s="243"/>
      <c r="L109" s="243"/>
      <c r="M109" s="243"/>
    </row>
    <row r="110" spans="1:13" s="244" customFormat="1" ht="28" customHeight="1" x14ac:dyDescent="0.35">
      <c r="A110" s="245"/>
      <c r="B110" s="260" t="s">
        <v>676</v>
      </c>
      <c r="C110" s="247"/>
      <c r="D110" s="261" t="s">
        <v>353</v>
      </c>
      <c r="E110" s="247"/>
      <c r="F110" s="257"/>
      <c r="G110" s="250"/>
      <c r="H110" s="242"/>
      <c r="I110" s="243"/>
      <c r="K110" s="243"/>
      <c r="L110" s="243"/>
      <c r="M110" s="243"/>
    </row>
    <row r="111" spans="1:13" s="244" customFormat="1" ht="28" customHeight="1" x14ac:dyDescent="0.35">
      <c r="A111" s="245"/>
      <c r="B111" s="260" t="s">
        <v>677</v>
      </c>
      <c r="C111" s="247"/>
      <c r="D111" s="261" t="s">
        <v>355</v>
      </c>
      <c r="E111" s="247"/>
      <c r="F111" s="257"/>
      <c r="G111" s="250"/>
      <c r="H111" s="242"/>
      <c r="I111" s="243"/>
      <c r="K111" s="243"/>
      <c r="L111" s="243"/>
      <c r="M111" s="243"/>
    </row>
    <row r="112" spans="1:13" s="244" customFormat="1" ht="28" customHeight="1" x14ac:dyDescent="0.35">
      <c r="A112" s="245"/>
      <c r="B112" s="260" t="s">
        <v>678</v>
      </c>
      <c r="C112" s="247"/>
      <c r="D112" s="261" t="s">
        <v>679</v>
      </c>
      <c r="E112" s="247"/>
      <c r="F112" s="257"/>
      <c r="G112" s="250"/>
      <c r="H112" s="242"/>
      <c r="I112" s="243"/>
      <c r="K112" s="243"/>
      <c r="L112" s="243"/>
      <c r="M112" s="243"/>
    </row>
    <row r="113" spans="1:13" s="244" customFormat="1" ht="10" customHeight="1" x14ac:dyDescent="0.35">
      <c r="A113" s="245"/>
      <c r="B113" s="252"/>
      <c r="C113" s="247"/>
      <c r="D113" s="248"/>
      <c r="E113" s="247"/>
      <c r="F113" s="259"/>
      <c r="G113" s="250"/>
      <c r="H113" s="242"/>
      <c r="I113" s="243"/>
      <c r="K113" s="243"/>
      <c r="L113" s="243"/>
      <c r="M113" s="243"/>
    </row>
    <row r="114" spans="1:13" s="244" customFormat="1" ht="28" customHeight="1" x14ac:dyDescent="0.35">
      <c r="A114" s="245"/>
      <c r="B114" s="256" t="s">
        <v>680</v>
      </c>
      <c r="C114" s="246"/>
      <c r="D114" s="246" t="s">
        <v>359</v>
      </c>
      <c r="E114" s="247"/>
      <c r="F114" s="257" t="str">
        <f>IFERROR(ROUND(AVERAGE(F116:F120),0),"")</f>
        <v/>
      </c>
      <c r="G114" s="250"/>
      <c r="H114" s="242"/>
      <c r="I114" s="258" t="str">
        <f>F114</f>
        <v/>
      </c>
      <c r="K114" s="243"/>
      <c r="L114" s="243"/>
      <c r="M114" s="243"/>
    </row>
    <row r="115" spans="1:13" s="244" customFormat="1" ht="10" customHeight="1" x14ac:dyDescent="0.35">
      <c r="A115" s="245"/>
      <c r="B115" s="256"/>
      <c r="C115" s="246"/>
      <c r="D115" s="248"/>
      <c r="E115" s="247"/>
      <c r="F115" s="259"/>
      <c r="G115" s="250"/>
      <c r="H115" s="242"/>
      <c r="I115" s="243"/>
      <c r="K115" s="243"/>
      <c r="L115" s="243"/>
      <c r="M115" s="243"/>
    </row>
    <row r="116" spans="1:13" s="244" customFormat="1" ht="28" customHeight="1" x14ac:dyDescent="0.35">
      <c r="A116" s="245"/>
      <c r="B116" s="260" t="s">
        <v>681</v>
      </c>
      <c r="C116" s="247"/>
      <c r="D116" s="261" t="s">
        <v>361</v>
      </c>
      <c r="E116" s="247"/>
      <c r="F116" s="257"/>
      <c r="G116" s="250"/>
      <c r="H116" s="242"/>
      <c r="I116" s="243"/>
      <c r="K116" s="243"/>
      <c r="L116" s="243"/>
      <c r="M116" s="243"/>
    </row>
    <row r="117" spans="1:13" s="244" customFormat="1" ht="28" customHeight="1" x14ac:dyDescent="0.35">
      <c r="A117" s="245"/>
      <c r="B117" s="260" t="s">
        <v>682</v>
      </c>
      <c r="C117" s="247"/>
      <c r="D117" s="261" t="s">
        <v>363</v>
      </c>
      <c r="E117" s="247"/>
      <c r="F117" s="257"/>
      <c r="G117" s="250"/>
      <c r="H117" s="242"/>
      <c r="I117" s="243"/>
      <c r="K117" s="243"/>
      <c r="L117" s="243"/>
      <c r="M117" s="243"/>
    </row>
    <row r="118" spans="1:13" s="244" customFormat="1" ht="28" customHeight="1" x14ac:dyDescent="0.35">
      <c r="A118" s="245"/>
      <c r="B118" s="260" t="s">
        <v>683</v>
      </c>
      <c r="C118" s="247"/>
      <c r="D118" s="261" t="s">
        <v>365</v>
      </c>
      <c r="E118" s="247"/>
      <c r="F118" s="257"/>
      <c r="G118" s="250"/>
      <c r="H118" s="242"/>
      <c r="I118" s="243"/>
      <c r="K118" s="243"/>
      <c r="L118" s="243"/>
      <c r="M118" s="243"/>
    </row>
    <row r="119" spans="1:13" s="244" customFormat="1" ht="28" customHeight="1" x14ac:dyDescent="0.35">
      <c r="A119" s="245"/>
      <c r="B119" s="260" t="s">
        <v>684</v>
      </c>
      <c r="C119" s="247"/>
      <c r="D119" s="261" t="s">
        <v>367</v>
      </c>
      <c r="E119" s="247"/>
      <c r="F119" s="257"/>
      <c r="G119" s="250"/>
      <c r="H119" s="242"/>
      <c r="I119" s="243"/>
      <c r="K119" s="243"/>
      <c r="L119" s="243"/>
      <c r="M119" s="243"/>
    </row>
    <row r="120" spans="1:13" s="244" customFormat="1" ht="28" customHeight="1" x14ac:dyDescent="0.35">
      <c r="A120" s="245"/>
      <c r="B120" s="260" t="s">
        <v>685</v>
      </c>
      <c r="C120" s="247"/>
      <c r="D120" s="261" t="s">
        <v>369</v>
      </c>
      <c r="E120" s="247"/>
      <c r="F120" s="257"/>
      <c r="G120" s="250"/>
      <c r="H120" s="242"/>
      <c r="I120" s="243"/>
      <c r="K120" s="243"/>
      <c r="L120" s="243"/>
      <c r="M120" s="243"/>
    </row>
    <row r="121" spans="1:13" s="244" customFormat="1" ht="10" customHeight="1" x14ac:dyDescent="0.35">
      <c r="A121" s="245"/>
      <c r="B121" s="252"/>
      <c r="C121" s="247"/>
      <c r="D121" s="248"/>
      <c r="E121" s="247"/>
      <c r="F121" s="259"/>
      <c r="G121" s="250"/>
      <c r="H121" s="242"/>
      <c r="I121" s="243"/>
      <c r="K121" s="243"/>
      <c r="L121" s="243"/>
      <c r="M121" s="243"/>
    </row>
    <row r="122" spans="1:13" s="244" customFormat="1" ht="28" customHeight="1" x14ac:dyDescent="0.35">
      <c r="A122" s="245"/>
      <c r="B122" s="256" t="s">
        <v>686</v>
      </c>
      <c r="C122" s="246"/>
      <c r="D122" s="246" t="s">
        <v>371</v>
      </c>
      <c r="E122" s="247"/>
      <c r="F122" s="257" t="str">
        <f>IFERROR(ROUND(AVERAGE(F124:F128),0),"")</f>
        <v/>
      </c>
      <c r="G122" s="250"/>
      <c r="H122" s="242"/>
      <c r="I122" s="258" t="str">
        <f>F122</f>
        <v/>
      </c>
      <c r="K122" s="243"/>
      <c r="L122" s="243"/>
      <c r="M122" s="243"/>
    </row>
    <row r="123" spans="1:13" s="244" customFormat="1" ht="10" customHeight="1" x14ac:dyDescent="0.35">
      <c r="A123" s="245"/>
      <c r="B123" s="256"/>
      <c r="C123" s="246"/>
      <c r="D123" s="248"/>
      <c r="E123" s="247"/>
      <c r="F123" s="259"/>
      <c r="G123" s="250"/>
      <c r="H123" s="242"/>
      <c r="I123" s="243"/>
      <c r="K123" s="243"/>
      <c r="L123" s="243"/>
      <c r="M123" s="243"/>
    </row>
    <row r="124" spans="1:13" s="244" customFormat="1" ht="28" customHeight="1" x14ac:dyDescent="0.35">
      <c r="A124" s="245"/>
      <c r="B124" s="260" t="s">
        <v>687</v>
      </c>
      <c r="C124" s="247"/>
      <c r="D124" s="261" t="s">
        <v>688</v>
      </c>
      <c r="E124" s="247"/>
      <c r="F124" s="257"/>
      <c r="G124" s="250"/>
      <c r="H124" s="242"/>
      <c r="I124" s="243"/>
      <c r="K124" s="243"/>
      <c r="L124" s="243"/>
      <c r="M124" s="243"/>
    </row>
    <row r="125" spans="1:13" s="244" customFormat="1" ht="28" customHeight="1" x14ac:dyDescent="0.35">
      <c r="A125" s="245"/>
      <c r="B125" s="260" t="s">
        <v>689</v>
      </c>
      <c r="C125" s="247"/>
      <c r="D125" s="261" t="s">
        <v>375</v>
      </c>
      <c r="E125" s="247"/>
      <c r="F125" s="257"/>
      <c r="G125" s="250"/>
      <c r="H125" s="242"/>
      <c r="I125" s="243"/>
      <c r="K125" s="243"/>
      <c r="L125" s="243"/>
      <c r="M125" s="243"/>
    </row>
    <row r="126" spans="1:13" s="244" customFormat="1" ht="28" customHeight="1" x14ac:dyDescent="0.35">
      <c r="A126" s="245"/>
      <c r="B126" s="260" t="s">
        <v>690</v>
      </c>
      <c r="C126" s="247"/>
      <c r="D126" s="261" t="s">
        <v>691</v>
      </c>
      <c r="E126" s="247"/>
      <c r="F126" s="257"/>
      <c r="G126" s="250"/>
      <c r="H126" s="242"/>
      <c r="I126" s="243"/>
      <c r="K126" s="243"/>
      <c r="L126" s="243"/>
      <c r="M126" s="243"/>
    </row>
    <row r="127" spans="1:13" s="244" customFormat="1" ht="28" customHeight="1" x14ac:dyDescent="0.35">
      <c r="A127" s="245"/>
      <c r="B127" s="260" t="s">
        <v>692</v>
      </c>
      <c r="C127" s="247"/>
      <c r="D127" s="261" t="s">
        <v>693</v>
      </c>
      <c r="E127" s="247"/>
      <c r="F127" s="257"/>
      <c r="G127" s="250"/>
      <c r="H127" s="242"/>
      <c r="I127" s="243"/>
      <c r="K127" s="243"/>
      <c r="L127" s="243"/>
      <c r="M127" s="243"/>
    </row>
    <row r="128" spans="1:13" s="244" customFormat="1" ht="28" customHeight="1" x14ac:dyDescent="0.35">
      <c r="A128" s="245"/>
      <c r="B128" s="260" t="s">
        <v>694</v>
      </c>
      <c r="C128" s="247"/>
      <c r="D128" s="261" t="s">
        <v>381</v>
      </c>
      <c r="E128" s="247"/>
      <c r="F128" s="257"/>
      <c r="G128" s="250"/>
      <c r="H128" s="242"/>
      <c r="I128" s="243"/>
      <c r="K128" s="243"/>
      <c r="L128" s="243"/>
      <c r="M128" s="243"/>
    </row>
    <row r="129" spans="1:13" s="244" customFormat="1" ht="10" customHeight="1" x14ac:dyDescent="0.35">
      <c r="A129" s="245"/>
      <c r="B129" s="252"/>
      <c r="C129" s="247"/>
      <c r="D129" s="248"/>
      <c r="E129" s="247"/>
      <c r="F129" s="249"/>
      <c r="G129" s="250"/>
      <c r="H129" s="242"/>
      <c r="I129" s="243"/>
      <c r="K129" s="243"/>
      <c r="L129" s="243"/>
      <c r="M129" s="243"/>
    </row>
    <row r="130" spans="1:13" s="244" customFormat="1" ht="18" customHeight="1" x14ac:dyDescent="0.35">
      <c r="A130" s="245"/>
      <c r="B130" s="253" t="s">
        <v>695</v>
      </c>
      <c r="C130" s="254"/>
      <c r="D130" s="254" t="s">
        <v>383</v>
      </c>
      <c r="E130" s="247"/>
      <c r="F130" s="249"/>
      <c r="G130" s="250"/>
      <c r="H130" s="242"/>
      <c r="I130" s="243"/>
      <c r="K130" s="243"/>
      <c r="L130" s="243"/>
      <c r="M130" s="243"/>
    </row>
    <row r="131" spans="1:13" s="244" customFormat="1" ht="28" customHeight="1" x14ac:dyDescent="0.35">
      <c r="A131" s="245"/>
      <c r="B131" s="256" t="s">
        <v>696</v>
      </c>
      <c r="C131" s="246"/>
      <c r="D131" s="246" t="s">
        <v>697</v>
      </c>
      <c r="E131" s="247"/>
      <c r="F131" s="257" t="str">
        <f>IFERROR(ROUND(AVERAGE(F133:F137),0),"")</f>
        <v/>
      </c>
      <c r="G131" s="250"/>
      <c r="H131" s="242"/>
      <c r="I131" s="258" t="str">
        <f>F131</f>
        <v/>
      </c>
      <c r="K131" s="243"/>
      <c r="L131" s="243"/>
      <c r="M131" s="243"/>
    </row>
    <row r="132" spans="1:13" s="244" customFormat="1" ht="10" customHeight="1" x14ac:dyDescent="0.35">
      <c r="A132" s="245"/>
      <c r="B132" s="256"/>
      <c r="C132" s="246"/>
      <c r="D132" s="248"/>
      <c r="E132" s="247"/>
      <c r="F132" s="249"/>
      <c r="G132" s="250"/>
      <c r="H132" s="242"/>
      <c r="I132" s="243"/>
      <c r="K132" s="243"/>
      <c r="L132" s="243"/>
      <c r="M132" s="243"/>
    </row>
    <row r="133" spans="1:13" s="244" customFormat="1" ht="28" customHeight="1" x14ac:dyDescent="0.35">
      <c r="A133" s="245"/>
      <c r="B133" s="260" t="s">
        <v>698</v>
      </c>
      <c r="C133" s="247"/>
      <c r="D133" s="261" t="s">
        <v>699</v>
      </c>
      <c r="E133" s="247"/>
      <c r="F133" s="257"/>
      <c r="G133" s="250"/>
      <c r="H133" s="242"/>
      <c r="I133" s="243"/>
      <c r="K133" s="243"/>
      <c r="L133" s="243"/>
      <c r="M133" s="243"/>
    </row>
    <row r="134" spans="1:13" s="244" customFormat="1" ht="28" customHeight="1" x14ac:dyDescent="0.35">
      <c r="A134" s="245"/>
      <c r="B134" s="260" t="s">
        <v>700</v>
      </c>
      <c r="C134" s="247"/>
      <c r="D134" s="261" t="s">
        <v>701</v>
      </c>
      <c r="E134" s="247"/>
      <c r="F134" s="257"/>
      <c r="G134" s="250"/>
      <c r="H134" s="242"/>
      <c r="I134" s="243"/>
      <c r="K134" s="243"/>
      <c r="L134" s="243"/>
      <c r="M134" s="243"/>
    </row>
    <row r="135" spans="1:13" s="244" customFormat="1" ht="28" customHeight="1" x14ac:dyDescent="0.35">
      <c r="A135" s="245"/>
      <c r="B135" s="260" t="s">
        <v>702</v>
      </c>
      <c r="C135" s="247"/>
      <c r="D135" s="261" t="s">
        <v>703</v>
      </c>
      <c r="E135" s="247"/>
      <c r="F135" s="257"/>
      <c r="G135" s="250"/>
      <c r="H135" s="242"/>
      <c r="I135" s="243"/>
      <c r="K135" s="243"/>
      <c r="L135" s="243"/>
      <c r="M135" s="243"/>
    </row>
    <row r="136" spans="1:13" s="244" customFormat="1" ht="28" customHeight="1" x14ac:dyDescent="0.35">
      <c r="A136" s="245"/>
      <c r="B136" s="260" t="s">
        <v>704</v>
      </c>
      <c r="C136" s="247"/>
      <c r="D136" s="261" t="s">
        <v>705</v>
      </c>
      <c r="E136" s="247"/>
      <c r="F136" s="257"/>
      <c r="G136" s="250"/>
      <c r="H136" s="242"/>
      <c r="I136" s="243"/>
      <c r="K136" s="243"/>
      <c r="L136" s="243"/>
      <c r="M136" s="243"/>
    </row>
    <row r="137" spans="1:13" s="244" customFormat="1" ht="28" customHeight="1" x14ac:dyDescent="0.35">
      <c r="A137" s="245"/>
      <c r="B137" s="260" t="s">
        <v>706</v>
      </c>
      <c r="C137" s="247"/>
      <c r="D137" s="261" t="s">
        <v>707</v>
      </c>
      <c r="E137" s="247"/>
      <c r="F137" s="257"/>
      <c r="G137" s="250"/>
      <c r="H137" s="242"/>
      <c r="I137" s="243"/>
      <c r="K137" s="243"/>
      <c r="L137" s="243"/>
      <c r="M137" s="243"/>
    </row>
    <row r="138" spans="1:13" s="244" customFormat="1" ht="10" customHeight="1" x14ac:dyDescent="0.35">
      <c r="A138" s="245"/>
      <c r="B138" s="252"/>
      <c r="C138" s="247"/>
      <c r="D138" s="248"/>
      <c r="E138" s="247"/>
      <c r="F138" s="249"/>
      <c r="G138" s="250"/>
      <c r="H138" s="242"/>
      <c r="I138" s="243"/>
      <c r="K138" s="243"/>
      <c r="L138" s="243"/>
      <c r="M138" s="243"/>
    </row>
    <row r="139" spans="1:13" s="244" customFormat="1" ht="28" customHeight="1" x14ac:dyDescent="0.35">
      <c r="A139" s="245"/>
      <c r="B139" s="256" t="s">
        <v>708</v>
      </c>
      <c r="C139" s="246"/>
      <c r="D139" s="246" t="s">
        <v>397</v>
      </c>
      <c r="E139" s="247"/>
      <c r="F139" s="257" t="str">
        <f>IFERROR(ROUND(AVERAGE(F141:F143),0),"")</f>
        <v/>
      </c>
      <c r="G139" s="250"/>
      <c r="H139" s="242"/>
      <c r="I139" s="258" t="str">
        <f>F139</f>
        <v/>
      </c>
      <c r="K139" s="243"/>
      <c r="L139" s="243"/>
      <c r="M139" s="243"/>
    </row>
    <row r="140" spans="1:13" s="244" customFormat="1" ht="10" customHeight="1" x14ac:dyDescent="0.35">
      <c r="A140" s="245"/>
      <c r="B140" s="256"/>
      <c r="C140" s="246"/>
      <c r="D140" s="248"/>
      <c r="E140" s="247"/>
      <c r="F140" s="249"/>
      <c r="G140" s="250"/>
      <c r="H140" s="242"/>
      <c r="I140" s="243"/>
      <c r="K140" s="243"/>
      <c r="L140" s="243"/>
      <c r="M140" s="243"/>
    </row>
    <row r="141" spans="1:13" s="244" customFormat="1" ht="28" customHeight="1" x14ac:dyDescent="0.35">
      <c r="A141" s="245"/>
      <c r="B141" s="260" t="s">
        <v>709</v>
      </c>
      <c r="C141" s="247"/>
      <c r="D141" s="261" t="s">
        <v>710</v>
      </c>
      <c r="E141" s="247"/>
      <c r="F141" s="257"/>
      <c r="G141" s="250"/>
      <c r="H141" s="242"/>
      <c r="I141" s="243"/>
      <c r="K141" s="243"/>
      <c r="L141" s="243"/>
      <c r="M141" s="243"/>
    </row>
    <row r="142" spans="1:13" s="244" customFormat="1" ht="28" customHeight="1" x14ac:dyDescent="0.35">
      <c r="A142" s="245"/>
      <c r="B142" s="260" t="s">
        <v>711</v>
      </c>
      <c r="C142" s="247"/>
      <c r="D142" s="261" t="s">
        <v>712</v>
      </c>
      <c r="E142" s="247"/>
      <c r="F142" s="257"/>
      <c r="G142" s="250"/>
      <c r="H142" s="242"/>
      <c r="I142" s="243"/>
      <c r="K142" s="243"/>
      <c r="L142" s="243"/>
      <c r="M142" s="243"/>
    </row>
    <row r="143" spans="1:13" s="244" customFormat="1" ht="28" customHeight="1" x14ac:dyDescent="0.35">
      <c r="A143" s="245"/>
      <c r="B143" s="260" t="s">
        <v>713</v>
      </c>
      <c r="C143" s="247"/>
      <c r="D143" s="261" t="s">
        <v>714</v>
      </c>
      <c r="E143" s="247"/>
      <c r="F143" s="257"/>
      <c r="G143" s="250"/>
      <c r="H143" s="242"/>
      <c r="I143" s="243"/>
      <c r="K143" s="243"/>
      <c r="L143" s="243"/>
      <c r="M143" s="243"/>
    </row>
    <row r="144" spans="1:13" s="244" customFormat="1" ht="10" customHeight="1" x14ac:dyDescent="0.35">
      <c r="A144" s="245"/>
      <c r="B144" s="252"/>
      <c r="C144" s="247"/>
      <c r="D144" s="248"/>
      <c r="E144" s="247"/>
      <c r="F144" s="249"/>
      <c r="G144" s="250"/>
      <c r="H144" s="242"/>
      <c r="I144" s="243"/>
      <c r="K144" s="243"/>
      <c r="L144" s="243"/>
      <c r="M144" s="243"/>
    </row>
    <row r="145" spans="1:13" s="244" customFormat="1" ht="28" customHeight="1" x14ac:dyDescent="0.35">
      <c r="A145" s="245"/>
      <c r="B145" s="256" t="s">
        <v>715</v>
      </c>
      <c r="C145" s="246"/>
      <c r="D145" s="246" t="s">
        <v>405</v>
      </c>
      <c r="E145" s="247"/>
      <c r="F145" s="257" t="str">
        <f>IFERROR(ROUND(AVERAGE(F147:F150),0),"")</f>
        <v/>
      </c>
      <c r="G145" s="250"/>
      <c r="H145" s="242"/>
      <c r="I145" s="258" t="str">
        <f>F145</f>
        <v/>
      </c>
      <c r="K145" s="243"/>
      <c r="L145" s="243"/>
      <c r="M145" s="243"/>
    </row>
    <row r="146" spans="1:13" s="244" customFormat="1" ht="10" customHeight="1" x14ac:dyDescent="0.35">
      <c r="A146" s="245"/>
      <c r="B146" s="256"/>
      <c r="C146" s="246"/>
      <c r="D146" s="248"/>
      <c r="E146" s="247"/>
      <c r="F146" s="249"/>
      <c r="G146" s="250"/>
      <c r="H146" s="242"/>
      <c r="I146" s="243"/>
      <c r="K146" s="243"/>
      <c r="L146" s="243"/>
      <c r="M146" s="243"/>
    </row>
    <row r="147" spans="1:13" s="244" customFormat="1" ht="28" customHeight="1" x14ac:dyDescent="0.35">
      <c r="A147" s="245"/>
      <c r="B147" s="260" t="s">
        <v>716</v>
      </c>
      <c r="C147" s="247"/>
      <c r="D147" s="261" t="s">
        <v>717</v>
      </c>
      <c r="E147" s="247"/>
      <c r="F147" s="257"/>
      <c r="G147" s="250"/>
      <c r="H147" s="242"/>
      <c r="I147" s="243"/>
      <c r="K147" s="243"/>
      <c r="L147" s="243"/>
      <c r="M147" s="243"/>
    </row>
    <row r="148" spans="1:13" s="244" customFormat="1" ht="28" customHeight="1" x14ac:dyDescent="0.35">
      <c r="A148" s="245"/>
      <c r="B148" s="260" t="s">
        <v>718</v>
      </c>
      <c r="C148" s="247"/>
      <c r="D148" s="261" t="s">
        <v>719</v>
      </c>
      <c r="E148" s="247"/>
      <c r="F148" s="257"/>
      <c r="G148" s="250"/>
      <c r="H148" s="242"/>
      <c r="I148" s="243"/>
      <c r="K148" s="243"/>
      <c r="L148" s="243"/>
      <c r="M148" s="243"/>
    </row>
    <row r="149" spans="1:13" s="244" customFormat="1" ht="28" customHeight="1" x14ac:dyDescent="0.35">
      <c r="A149" s="245"/>
      <c r="B149" s="260" t="s">
        <v>720</v>
      </c>
      <c r="C149" s="247"/>
      <c r="D149" s="261" t="s">
        <v>721</v>
      </c>
      <c r="E149" s="247"/>
      <c r="F149" s="257"/>
      <c r="G149" s="250"/>
      <c r="H149" s="242"/>
      <c r="I149" s="243"/>
      <c r="K149" s="243"/>
      <c r="L149" s="243"/>
      <c r="M149" s="243"/>
    </row>
    <row r="150" spans="1:13" s="244" customFormat="1" ht="28" customHeight="1" x14ac:dyDescent="0.35">
      <c r="A150" s="245"/>
      <c r="B150" s="260" t="s">
        <v>722</v>
      </c>
      <c r="C150" s="247"/>
      <c r="D150" s="261" t="s">
        <v>723</v>
      </c>
      <c r="E150" s="247"/>
      <c r="F150" s="257"/>
      <c r="G150" s="250"/>
      <c r="H150" s="242"/>
      <c r="I150" s="243"/>
      <c r="K150" s="243"/>
      <c r="L150" s="243"/>
      <c r="M150" s="243"/>
    </row>
    <row r="151" spans="1:13" s="244" customFormat="1" ht="10" customHeight="1" x14ac:dyDescent="0.35">
      <c r="A151" s="245"/>
      <c r="B151" s="252"/>
      <c r="C151" s="247"/>
      <c r="D151" s="248"/>
      <c r="E151" s="247"/>
      <c r="F151" s="249"/>
      <c r="G151" s="250"/>
      <c r="H151" s="242"/>
      <c r="I151" s="243"/>
      <c r="K151" s="243"/>
      <c r="L151" s="243"/>
      <c r="M151" s="243"/>
    </row>
    <row r="152" spans="1:13" s="244" customFormat="1" ht="28" customHeight="1" x14ac:dyDescent="0.35">
      <c r="A152" s="245"/>
      <c r="B152" s="256" t="s">
        <v>724</v>
      </c>
      <c r="C152" s="246"/>
      <c r="D152" s="246" t="s">
        <v>415</v>
      </c>
      <c r="E152" s="247"/>
      <c r="F152" s="257" t="str">
        <f>IFERROR(ROUND(AVERAGE(F154:F158),0),"")</f>
        <v/>
      </c>
      <c r="G152" s="250"/>
      <c r="H152" s="242"/>
      <c r="I152" s="258" t="str">
        <f>F152</f>
        <v/>
      </c>
      <c r="K152" s="243"/>
      <c r="L152" s="243"/>
      <c r="M152" s="243"/>
    </row>
    <row r="153" spans="1:13" s="244" customFormat="1" ht="10" customHeight="1" x14ac:dyDescent="0.35">
      <c r="A153" s="245"/>
      <c r="B153" s="256"/>
      <c r="C153" s="246"/>
      <c r="D153" s="248"/>
      <c r="E153" s="247"/>
      <c r="F153" s="249"/>
      <c r="G153" s="250"/>
      <c r="H153" s="242"/>
      <c r="I153" s="243"/>
      <c r="K153" s="243"/>
      <c r="L153" s="243"/>
      <c r="M153" s="243"/>
    </row>
    <row r="154" spans="1:13" s="244" customFormat="1" ht="28" customHeight="1" x14ac:dyDescent="0.35">
      <c r="A154" s="245"/>
      <c r="B154" s="260" t="s">
        <v>725</v>
      </c>
      <c r="C154" s="247"/>
      <c r="D154" s="261" t="s">
        <v>726</v>
      </c>
      <c r="E154" s="247"/>
      <c r="F154" s="257"/>
      <c r="G154" s="250"/>
      <c r="H154" s="242"/>
      <c r="I154" s="243"/>
      <c r="K154" s="243"/>
      <c r="L154" s="243"/>
      <c r="M154" s="243"/>
    </row>
    <row r="155" spans="1:13" s="244" customFormat="1" ht="28" customHeight="1" x14ac:dyDescent="0.35">
      <c r="A155" s="245"/>
      <c r="B155" s="260" t="s">
        <v>727</v>
      </c>
      <c r="C155" s="247"/>
      <c r="D155" s="261" t="s">
        <v>728</v>
      </c>
      <c r="E155" s="247"/>
      <c r="F155" s="257"/>
      <c r="G155" s="250"/>
      <c r="H155" s="242"/>
      <c r="I155" s="243"/>
      <c r="K155" s="243"/>
      <c r="L155" s="243"/>
      <c r="M155" s="243"/>
    </row>
    <row r="156" spans="1:13" s="244" customFormat="1" ht="28" customHeight="1" x14ac:dyDescent="0.35">
      <c r="A156" s="245"/>
      <c r="B156" s="260" t="s">
        <v>729</v>
      </c>
      <c r="C156" s="247"/>
      <c r="D156" s="262" t="s">
        <v>730</v>
      </c>
      <c r="E156" s="247"/>
      <c r="F156" s="257"/>
      <c r="G156" s="250"/>
      <c r="H156" s="242"/>
      <c r="I156" s="243"/>
      <c r="K156" s="243"/>
      <c r="L156" s="243"/>
      <c r="M156" s="243"/>
    </row>
    <row r="157" spans="1:13" s="244" customFormat="1" ht="28" customHeight="1" x14ac:dyDescent="0.35">
      <c r="A157" s="245"/>
      <c r="B157" s="260" t="s">
        <v>731</v>
      </c>
      <c r="C157" s="247"/>
      <c r="D157" s="261" t="s">
        <v>732</v>
      </c>
      <c r="E157" s="247"/>
      <c r="F157" s="257"/>
      <c r="G157" s="250"/>
      <c r="H157" s="242"/>
      <c r="I157" s="243"/>
      <c r="K157" s="243"/>
      <c r="L157" s="243"/>
      <c r="M157" s="243"/>
    </row>
    <row r="158" spans="1:13" s="244" customFormat="1" ht="28" customHeight="1" x14ac:dyDescent="0.35">
      <c r="A158" s="245"/>
      <c r="B158" s="260" t="s">
        <v>733</v>
      </c>
      <c r="C158" s="247"/>
      <c r="D158" s="261" t="s">
        <v>734</v>
      </c>
      <c r="E158" s="247"/>
      <c r="F158" s="257"/>
      <c r="G158" s="250"/>
      <c r="H158" s="242"/>
      <c r="I158" s="243"/>
      <c r="K158" s="243"/>
      <c r="L158" s="243"/>
      <c r="M158" s="243"/>
    </row>
    <row r="159" spans="1:13" s="244" customFormat="1" ht="10" customHeight="1" x14ac:dyDescent="0.35">
      <c r="A159" s="245"/>
      <c r="B159" s="252"/>
      <c r="C159" s="247"/>
      <c r="D159" s="248"/>
      <c r="E159" s="247"/>
      <c r="F159" s="249"/>
      <c r="G159" s="250"/>
      <c r="H159" s="242"/>
      <c r="I159" s="243"/>
      <c r="K159" s="243"/>
      <c r="L159" s="243"/>
      <c r="M159" s="243"/>
    </row>
    <row r="160" spans="1:13" s="244" customFormat="1" ht="28" customHeight="1" x14ac:dyDescent="0.35">
      <c r="A160" s="245"/>
      <c r="B160" s="256" t="s">
        <v>735</v>
      </c>
      <c r="C160" s="246"/>
      <c r="D160" s="246" t="s">
        <v>427</v>
      </c>
      <c r="E160" s="247"/>
      <c r="F160" s="257" t="str">
        <f>IFERROR(ROUND(AVERAGE(F162:F165),0),"")</f>
        <v/>
      </c>
      <c r="G160" s="250"/>
      <c r="H160" s="242"/>
      <c r="I160" s="258" t="str">
        <f>F160</f>
        <v/>
      </c>
      <c r="K160" s="243"/>
      <c r="L160" s="243"/>
      <c r="M160" s="243"/>
    </row>
    <row r="161" spans="1:13" s="244" customFormat="1" ht="10" customHeight="1" x14ac:dyDescent="0.35">
      <c r="A161" s="245"/>
      <c r="B161" s="256"/>
      <c r="C161" s="246"/>
      <c r="D161" s="248"/>
      <c r="E161" s="247"/>
      <c r="F161" s="249"/>
      <c r="G161" s="250"/>
      <c r="H161" s="242"/>
      <c r="I161" s="243"/>
      <c r="K161" s="243"/>
      <c r="L161" s="243"/>
      <c r="M161" s="243"/>
    </row>
    <row r="162" spans="1:13" s="244" customFormat="1" ht="28" customHeight="1" x14ac:dyDescent="0.35">
      <c r="A162" s="245"/>
      <c r="B162" s="260" t="s">
        <v>736</v>
      </c>
      <c r="C162" s="247"/>
      <c r="D162" s="261" t="s">
        <v>429</v>
      </c>
      <c r="E162" s="247"/>
      <c r="F162" s="257"/>
      <c r="G162" s="250"/>
      <c r="H162" s="242"/>
      <c r="I162" s="243"/>
      <c r="K162" s="243"/>
      <c r="L162" s="243"/>
      <c r="M162" s="243"/>
    </row>
    <row r="163" spans="1:13" s="244" customFormat="1" ht="28" customHeight="1" x14ac:dyDescent="0.35">
      <c r="A163" s="245"/>
      <c r="B163" s="260" t="s">
        <v>737</v>
      </c>
      <c r="C163" s="247"/>
      <c r="D163" s="261" t="s">
        <v>738</v>
      </c>
      <c r="E163" s="247"/>
      <c r="F163" s="257"/>
      <c r="G163" s="250"/>
      <c r="H163" s="242"/>
      <c r="I163" s="243"/>
      <c r="K163" s="243"/>
      <c r="L163" s="243"/>
      <c r="M163" s="243"/>
    </row>
    <row r="164" spans="1:13" s="244" customFormat="1" ht="28" customHeight="1" x14ac:dyDescent="0.35">
      <c r="A164" s="245"/>
      <c r="B164" s="260" t="s">
        <v>739</v>
      </c>
      <c r="C164" s="247"/>
      <c r="D164" s="261" t="s">
        <v>433</v>
      </c>
      <c r="E164" s="247"/>
      <c r="F164" s="257"/>
      <c r="G164" s="250"/>
      <c r="H164" s="242"/>
      <c r="I164" s="243"/>
      <c r="K164" s="243"/>
      <c r="L164" s="243"/>
      <c r="M164" s="243"/>
    </row>
    <row r="165" spans="1:13" s="244" customFormat="1" ht="28" customHeight="1" x14ac:dyDescent="0.35">
      <c r="A165" s="245"/>
      <c r="B165" s="260" t="s">
        <v>740</v>
      </c>
      <c r="C165" s="247"/>
      <c r="D165" s="261" t="s">
        <v>741</v>
      </c>
      <c r="E165" s="247"/>
      <c r="F165" s="257"/>
      <c r="G165" s="250"/>
      <c r="H165" s="242"/>
      <c r="I165" s="243"/>
      <c r="K165" s="243"/>
      <c r="L165" s="243"/>
      <c r="M165" s="243"/>
    </row>
    <row r="166" spans="1:13" s="244" customFormat="1" ht="10" customHeight="1" x14ac:dyDescent="0.35">
      <c r="A166" s="245"/>
      <c r="B166" s="252"/>
      <c r="C166" s="247"/>
      <c r="D166" s="248"/>
      <c r="E166" s="247"/>
      <c r="F166" s="249"/>
      <c r="G166" s="250"/>
      <c r="H166" s="242"/>
      <c r="I166" s="243"/>
      <c r="K166" s="243"/>
      <c r="L166" s="243"/>
      <c r="M166" s="243"/>
    </row>
    <row r="167" spans="1:13" s="244" customFormat="1" ht="28" customHeight="1" x14ac:dyDescent="0.35">
      <c r="A167" s="245"/>
      <c r="B167" s="256" t="s">
        <v>742</v>
      </c>
      <c r="C167" s="246"/>
      <c r="D167" s="246" t="s">
        <v>437</v>
      </c>
      <c r="E167" s="247"/>
      <c r="F167" s="257" t="str">
        <f>IFERROR(ROUND(AVERAGE(F169:F173),0),"")</f>
        <v/>
      </c>
      <c r="G167" s="250"/>
      <c r="H167" s="242"/>
      <c r="I167" s="258" t="str">
        <f>F167</f>
        <v/>
      </c>
      <c r="K167" s="243"/>
      <c r="L167" s="243"/>
      <c r="M167" s="243"/>
    </row>
    <row r="168" spans="1:13" s="244" customFormat="1" ht="10" customHeight="1" x14ac:dyDescent="0.35">
      <c r="A168" s="245"/>
      <c r="B168" s="256"/>
      <c r="C168" s="246"/>
      <c r="D168" s="248"/>
      <c r="E168" s="247"/>
      <c r="F168" s="249"/>
      <c r="G168" s="250"/>
      <c r="H168" s="242"/>
      <c r="I168" s="243"/>
      <c r="K168" s="243"/>
      <c r="L168" s="243"/>
      <c r="M168" s="243"/>
    </row>
    <row r="169" spans="1:13" s="244" customFormat="1" ht="28" customHeight="1" x14ac:dyDescent="0.35">
      <c r="A169" s="245"/>
      <c r="B169" s="260" t="s">
        <v>743</v>
      </c>
      <c r="C169" s="247"/>
      <c r="D169" s="261" t="s">
        <v>744</v>
      </c>
      <c r="E169" s="247"/>
      <c r="F169" s="257"/>
      <c r="G169" s="250"/>
      <c r="H169" s="242"/>
      <c r="I169" s="243"/>
      <c r="K169" s="243"/>
      <c r="L169" s="243"/>
      <c r="M169" s="243"/>
    </row>
    <row r="170" spans="1:13" s="244" customFormat="1" ht="28" customHeight="1" x14ac:dyDescent="0.35">
      <c r="A170" s="245"/>
      <c r="B170" s="260" t="s">
        <v>745</v>
      </c>
      <c r="C170" s="247"/>
      <c r="D170" s="261" t="s">
        <v>746</v>
      </c>
      <c r="E170" s="247"/>
      <c r="F170" s="257"/>
      <c r="G170" s="250"/>
      <c r="H170" s="242"/>
      <c r="I170" s="243"/>
      <c r="K170" s="243"/>
      <c r="L170" s="243"/>
      <c r="M170" s="243"/>
    </row>
    <row r="171" spans="1:13" s="244" customFormat="1" ht="28" customHeight="1" x14ac:dyDescent="0.35">
      <c r="A171" s="245"/>
      <c r="B171" s="260" t="s">
        <v>747</v>
      </c>
      <c r="C171" s="247"/>
      <c r="D171" s="261" t="s">
        <v>748</v>
      </c>
      <c r="E171" s="247"/>
      <c r="F171" s="257"/>
      <c r="G171" s="250"/>
      <c r="H171" s="242"/>
      <c r="I171" s="243"/>
      <c r="K171" s="243"/>
      <c r="L171" s="243"/>
      <c r="M171" s="243"/>
    </row>
    <row r="172" spans="1:13" s="244" customFormat="1" ht="28" customHeight="1" x14ac:dyDescent="0.35">
      <c r="A172" s="245"/>
      <c r="B172" s="260" t="s">
        <v>749</v>
      </c>
      <c r="C172" s="247"/>
      <c r="D172" s="261" t="s">
        <v>750</v>
      </c>
      <c r="E172" s="247"/>
      <c r="F172" s="257"/>
      <c r="G172" s="250"/>
      <c r="H172" s="242"/>
      <c r="I172" s="243"/>
      <c r="K172" s="243"/>
      <c r="L172" s="243"/>
      <c r="M172" s="243"/>
    </row>
    <row r="173" spans="1:13" s="244" customFormat="1" ht="28" customHeight="1" x14ac:dyDescent="0.35">
      <c r="A173" s="245"/>
      <c r="B173" s="260" t="s">
        <v>751</v>
      </c>
      <c r="C173" s="247"/>
      <c r="D173" s="261" t="s">
        <v>752</v>
      </c>
      <c r="E173" s="247"/>
      <c r="F173" s="257"/>
      <c r="G173" s="250"/>
      <c r="H173" s="242"/>
      <c r="I173" s="243"/>
      <c r="K173" s="243"/>
      <c r="L173" s="243"/>
      <c r="M173" s="243"/>
    </row>
    <row r="174" spans="1:13" s="244" customFormat="1" ht="10" customHeight="1" x14ac:dyDescent="0.35">
      <c r="A174" s="245"/>
      <c r="B174" s="252"/>
      <c r="C174" s="247"/>
      <c r="D174" s="248"/>
      <c r="E174" s="247"/>
      <c r="F174" s="249"/>
      <c r="G174" s="250"/>
      <c r="H174" s="242"/>
      <c r="I174" s="243"/>
      <c r="K174" s="243"/>
      <c r="L174" s="243"/>
      <c r="M174" s="243"/>
    </row>
    <row r="175" spans="1:13" s="244" customFormat="1" ht="28" customHeight="1" x14ac:dyDescent="0.35">
      <c r="A175" s="245"/>
      <c r="B175" s="256" t="s">
        <v>753</v>
      </c>
      <c r="C175" s="246"/>
      <c r="D175" s="246" t="s">
        <v>449</v>
      </c>
      <c r="E175" s="247"/>
      <c r="F175" s="257" t="str">
        <f>IFERROR(ROUND(AVERAGE(F177:F181),0),"")</f>
        <v/>
      </c>
      <c r="G175" s="250"/>
      <c r="H175" s="242"/>
      <c r="I175" s="258" t="str">
        <f>F175</f>
        <v/>
      </c>
      <c r="K175" s="243"/>
      <c r="L175" s="243"/>
      <c r="M175" s="243"/>
    </row>
    <row r="176" spans="1:13" s="244" customFormat="1" ht="10" customHeight="1" x14ac:dyDescent="0.35">
      <c r="A176" s="245"/>
      <c r="B176" s="256"/>
      <c r="C176" s="246"/>
      <c r="D176" s="248"/>
      <c r="E176" s="247"/>
      <c r="F176" s="249"/>
      <c r="G176" s="250"/>
      <c r="H176" s="242"/>
      <c r="I176" s="243"/>
      <c r="K176" s="243"/>
      <c r="L176" s="243"/>
      <c r="M176" s="243"/>
    </row>
    <row r="177" spans="1:13" s="244" customFormat="1" ht="28" customHeight="1" x14ac:dyDescent="0.35">
      <c r="A177" s="245"/>
      <c r="B177" s="260" t="s">
        <v>754</v>
      </c>
      <c r="C177" s="247"/>
      <c r="D177" s="261" t="s">
        <v>755</v>
      </c>
      <c r="E177" s="247"/>
      <c r="F177" s="257"/>
      <c r="G177" s="250"/>
      <c r="H177" s="242"/>
      <c r="I177" s="243"/>
      <c r="K177" s="243"/>
      <c r="L177" s="243"/>
      <c r="M177" s="243"/>
    </row>
    <row r="178" spans="1:13" s="244" customFormat="1" ht="28" customHeight="1" x14ac:dyDescent="0.35">
      <c r="A178" s="245"/>
      <c r="B178" s="260" t="s">
        <v>756</v>
      </c>
      <c r="C178" s="247"/>
      <c r="D178" s="261" t="s">
        <v>757</v>
      </c>
      <c r="E178" s="247"/>
      <c r="F178" s="257"/>
      <c r="G178" s="250"/>
      <c r="H178" s="242"/>
      <c r="I178" s="243"/>
      <c r="K178" s="243"/>
      <c r="L178" s="243"/>
      <c r="M178" s="243"/>
    </row>
    <row r="179" spans="1:13" s="244" customFormat="1" ht="28" customHeight="1" x14ac:dyDescent="0.35">
      <c r="A179" s="245"/>
      <c r="B179" s="260" t="s">
        <v>758</v>
      </c>
      <c r="C179" s="247"/>
      <c r="D179" s="261" t="s">
        <v>759</v>
      </c>
      <c r="E179" s="247"/>
      <c r="F179" s="257"/>
      <c r="G179" s="250"/>
      <c r="H179" s="242"/>
      <c r="I179" s="243"/>
      <c r="K179" s="243"/>
      <c r="L179" s="243"/>
      <c r="M179" s="243"/>
    </row>
    <row r="180" spans="1:13" s="244" customFormat="1" ht="28" customHeight="1" x14ac:dyDescent="0.35">
      <c r="A180" s="245"/>
      <c r="B180" s="260" t="s">
        <v>760</v>
      </c>
      <c r="C180" s="247"/>
      <c r="D180" s="261" t="s">
        <v>761</v>
      </c>
      <c r="E180" s="247"/>
      <c r="F180" s="257"/>
      <c r="G180" s="250"/>
      <c r="H180" s="242"/>
      <c r="I180" s="243"/>
      <c r="K180" s="243"/>
      <c r="L180" s="243"/>
      <c r="M180" s="243"/>
    </row>
    <row r="181" spans="1:13" s="244" customFormat="1" ht="28" customHeight="1" x14ac:dyDescent="0.35">
      <c r="A181" s="245"/>
      <c r="B181" s="260" t="s">
        <v>762</v>
      </c>
      <c r="C181" s="247"/>
      <c r="D181" s="261" t="s">
        <v>763</v>
      </c>
      <c r="E181" s="247"/>
      <c r="F181" s="257"/>
      <c r="G181" s="250"/>
      <c r="H181" s="242"/>
      <c r="I181" s="243"/>
      <c r="K181" s="243"/>
      <c r="L181" s="243"/>
      <c r="M181" s="243"/>
    </row>
    <row r="182" spans="1:13" s="244" customFormat="1" ht="10" customHeight="1" x14ac:dyDescent="0.35">
      <c r="A182" s="245"/>
      <c r="B182" s="252"/>
      <c r="C182" s="247"/>
      <c r="D182" s="248"/>
      <c r="E182" s="247"/>
      <c r="F182" s="249"/>
      <c r="G182" s="250"/>
      <c r="H182" s="242"/>
      <c r="I182" s="243"/>
      <c r="K182" s="243"/>
      <c r="L182" s="243"/>
      <c r="M182" s="243"/>
    </row>
    <row r="183" spans="1:13" s="244" customFormat="1" ht="28" customHeight="1" x14ac:dyDescent="0.35">
      <c r="A183" s="245"/>
      <c r="B183" s="256" t="s">
        <v>764</v>
      </c>
      <c r="C183" s="246"/>
      <c r="D183" s="246" t="s">
        <v>461</v>
      </c>
      <c r="E183" s="247"/>
      <c r="F183" s="257" t="str">
        <f>IFERROR(ROUND(AVERAGE(F185:F189),0),"")</f>
        <v/>
      </c>
      <c r="G183" s="250"/>
      <c r="H183" s="242"/>
      <c r="I183" s="258" t="str">
        <f>F183</f>
        <v/>
      </c>
      <c r="K183" s="243"/>
      <c r="L183" s="243"/>
      <c r="M183" s="243"/>
    </row>
    <row r="184" spans="1:13" s="244" customFormat="1" ht="10" customHeight="1" x14ac:dyDescent="0.35">
      <c r="A184" s="245"/>
      <c r="B184" s="256"/>
      <c r="C184" s="246"/>
      <c r="D184" s="248"/>
      <c r="E184" s="247"/>
      <c r="F184" s="249"/>
      <c r="G184" s="250"/>
      <c r="H184" s="242"/>
      <c r="I184" s="243"/>
      <c r="K184" s="243"/>
      <c r="L184" s="243"/>
      <c r="M184" s="243"/>
    </row>
    <row r="185" spans="1:13" s="244" customFormat="1" ht="28" customHeight="1" x14ac:dyDescent="0.35">
      <c r="A185" s="245"/>
      <c r="B185" s="260" t="s">
        <v>765</v>
      </c>
      <c r="C185" s="247"/>
      <c r="D185" s="261" t="s">
        <v>766</v>
      </c>
      <c r="E185" s="247"/>
      <c r="F185" s="257"/>
      <c r="G185" s="250"/>
      <c r="H185" s="242"/>
      <c r="I185" s="243"/>
      <c r="K185" s="243"/>
      <c r="L185" s="243"/>
      <c r="M185" s="243"/>
    </row>
    <row r="186" spans="1:13" s="244" customFormat="1" ht="28" customHeight="1" x14ac:dyDescent="0.35">
      <c r="A186" s="245"/>
      <c r="B186" s="260" t="s">
        <v>767</v>
      </c>
      <c r="C186" s="247"/>
      <c r="D186" s="261" t="s">
        <v>465</v>
      </c>
      <c r="E186" s="247"/>
      <c r="F186" s="257"/>
      <c r="G186" s="250"/>
      <c r="H186" s="242"/>
      <c r="I186" s="243"/>
      <c r="K186" s="243"/>
      <c r="L186" s="243"/>
      <c r="M186" s="243"/>
    </row>
    <row r="187" spans="1:13" s="244" customFormat="1" ht="28" customHeight="1" x14ac:dyDescent="0.35">
      <c r="A187" s="245"/>
      <c r="B187" s="260" t="s">
        <v>768</v>
      </c>
      <c r="C187" s="247"/>
      <c r="D187" s="261" t="s">
        <v>769</v>
      </c>
      <c r="E187" s="247"/>
      <c r="F187" s="257"/>
      <c r="G187" s="250"/>
      <c r="H187" s="242"/>
      <c r="I187" s="243"/>
      <c r="K187" s="243"/>
      <c r="L187" s="243"/>
      <c r="M187" s="243"/>
    </row>
    <row r="188" spans="1:13" s="244" customFormat="1" ht="28" customHeight="1" x14ac:dyDescent="0.35">
      <c r="A188" s="245"/>
      <c r="B188" s="260" t="s">
        <v>770</v>
      </c>
      <c r="C188" s="247"/>
      <c r="D188" s="261" t="s">
        <v>469</v>
      </c>
      <c r="E188" s="247"/>
      <c r="F188" s="257"/>
      <c r="G188" s="250"/>
      <c r="H188" s="242"/>
      <c r="I188" s="243"/>
      <c r="K188" s="243"/>
      <c r="L188" s="243"/>
      <c r="M188" s="243"/>
    </row>
    <row r="189" spans="1:13" s="244" customFormat="1" ht="28" customHeight="1" x14ac:dyDescent="0.35">
      <c r="A189" s="245"/>
      <c r="B189" s="260" t="s">
        <v>771</v>
      </c>
      <c r="C189" s="247"/>
      <c r="D189" s="261" t="s">
        <v>471</v>
      </c>
      <c r="E189" s="247"/>
      <c r="F189" s="257"/>
      <c r="G189" s="250"/>
      <c r="H189" s="242"/>
      <c r="I189" s="243"/>
      <c r="K189" s="243"/>
      <c r="L189" s="243"/>
      <c r="M189" s="243"/>
    </row>
    <row r="190" spans="1:13" s="244" customFormat="1" ht="10" customHeight="1" x14ac:dyDescent="0.35">
      <c r="A190" s="245"/>
      <c r="B190" s="252"/>
      <c r="C190" s="247"/>
      <c r="D190" s="248"/>
      <c r="E190" s="247"/>
      <c r="F190" s="249"/>
      <c r="G190" s="250"/>
      <c r="H190" s="242"/>
      <c r="I190" s="243"/>
      <c r="K190" s="243"/>
      <c r="L190" s="243"/>
      <c r="M190" s="243"/>
    </row>
    <row r="191" spans="1:13" s="244" customFormat="1" ht="28" customHeight="1" x14ac:dyDescent="0.35">
      <c r="A191" s="245"/>
      <c r="B191" s="256" t="s">
        <v>772</v>
      </c>
      <c r="C191" s="246"/>
      <c r="D191" s="246" t="s">
        <v>473</v>
      </c>
      <c r="E191" s="247"/>
      <c r="F191" s="257" t="str">
        <f>IFERROR(ROUND(AVERAGE(F193:F196),0),"")</f>
        <v/>
      </c>
      <c r="G191" s="250"/>
      <c r="H191" s="242"/>
      <c r="I191" s="258" t="str">
        <f>F191</f>
        <v/>
      </c>
      <c r="K191" s="243"/>
      <c r="L191" s="243"/>
      <c r="M191" s="243"/>
    </row>
    <row r="192" spans="1:13" s="244" customFormat="1" ht="10" customHeight="1" x14ac:dyDescent="0.35">
      <c r="A192" s="245"/>
      <c r="B192" s="256"/>
      <c r="C192" s="246"/>
      <c r="D192" s="248"/>
      <c r="E192" s="247"/>
      <c r="F192" s="249"/>
      <c r="G192" s="250"/>
      <c r="H192" s="242"/>
      <c r="I192" s="243"/>
      <c r="K192" s="243"/>
      <c r="L192" s="243"/>
      <c r="M192" s="243"/>
    </row>
    <row r="193" spans="1:13" s="244" customFormat="1" ht="28" customHeight="1" x14ac:dyDescent="0.35">
      <c r="A193" s="245"/>
      <c r="B193" s="260" t="s">
        <v>773</v>
      </c>
      <c r="C193" s="247"/>
      <c r="D193" s="261" t="s">
        <v>475</v>
      </c>
      <c r="E193" s="247"/>
      <c r="F193" s="257"/>
      <c r="G193" s="250"/>
      <c r="H193" s="242"/>
      <c r="I193" s="243"/>
      <c r="K193" s="243"/>
      <c r="L193" s="243"/>
      <c r="M193" s="243"/>
    </row>
    <row r="194" spans="1:13" s="244" customFormat="1" ht="28" customHeight="1" x14ac:dyDescent="0.35">
      <c r="A194" s="245"/>
      <c r="B194" s="260" t="s">
        <v>774</v>
      </c>
      <c r="C194" s="247"/>
      <c r="D194" s="261" t="s">
        <v>477</v>
      </c>
      <c r="E194" s="247"/>
      <c r="F194" s="257"/>
      <c r="G194" s="250"/>
      <c r="H194" s="242"/>
      <c r="I194" s="243"/>
      <c r="K194" s="243"/>
      <c r="L194" s="243"/>
      <c r="M194" s="243"/>
    </row>
    <row r="195" spans="1:13" s="244" customFormat="1" ht="28" customHeight="1" x14ac:dyDescent="0.35">
      <c r="A195" s="245"/>
      <c r="B195" s="260" t="s">
        <v>775</v>
      </c>
      <c r="C195" s="247"/>
      <c r="D195" s="261" t="s">
        <v>776</v>
      </c>
      <c r="E195" s="247"/>
      <c r="F195" s="257"/>
      <c r="G195" s="250"/>
      <c r="H195" s="242"/>
      <c r="I195" s="243"/>
      <c r="K195" s="243"/>
      <c r="L195" s="243"/>
      <c r="M195" s="243"/>
    </row>
    <row r="196" spans="1:13" s="244" customFormat="1" ht="28" customHeight="1" x14ac:dyDescent="0.35">
      <c r="A196" s="245"/>
      <c r="B196" s="260" t="s">
        <v>777</v>
      </c>
      <c r="C196" s="247"/>
      <c r="D196" s="261" t="s">
        <v>481</v>
      </c>
      <c r="E196" s="247"/>
      <c r="F196" s="257"/>
      <c r="G196" s="250"/>
      <c r="H196" s="242"/>
      <c r="I196" s="243"/>
      <c r="K196" s="243"/>
      <c r="L196" s="243"/>
      <c r="M196" s="243"/>
    </row>
    <row r="197" spans="1:13" s="244" customFormat="1" ht="10" customHeight="1" x14ac:dyDescent="0.35">
      <c r="A197" s="245"/>
      <c r="B197" s="252"/>
      <c r="C197" s="247"/>
      <c r="D197" s="248"/>
      <c r="E197" s="247"/>
      <c r="F197" s="249"/>
      <c r="G197" s="250"/>
      <c r="H197" s="242"/>
      <c r="I197" s="243"/>
      <c r="K197" s="243"/>
      <c r="L197" s="243"/>
      <c r="M197" s="243"/>
    </row>
    <row r="198" spans="1:13" s="244" customFormat="1" ht="28" customHeight="1" x14ac:dyDescent="0.35">
      <c r="A198" s="245"/>
      <c r="B198" s="256" t="s">
        <v>778</v>
      </c>
      <c r="C198" s="246"/>
      <c r="D198" s="246" t="s">
        <v>483</v>
      </c>
      <c r="E198" s="247"/>
      <c r="F198" s="257" t="str">
        <f>IFERROR(ROUND(AVERAGE(F200:F204),0),"")</f>
        <v/>
      </c>
      <c r="G198" s="250"/>
      <c r="H198" s="242"/>
      <c r="I198" s="258" t="str">
        <f>F198</f>
        <v/>
      </c>
      <c r="K198" s="243"/>
      <c r="L198" s="243"/>
      <c r="M198" s="243"/>
    </row>
    <row r="199" spans="1:13" s="244" customFormat="1" ht="10" customHeight="1" x14ac:dyDescent="0.35">
      <c r="A199" s="245"/>
      <c r="B199" s="256"/>
      <c r="C199" s="246"/>
      <c r="D199" s="248"/>
      <c r="E199" s="247"/>
      <c r="F199" s="249"/>
      <c r="G199" s="250"/>
      <c r="H199" s="242"/>
      <c r="I199" s="243"/>
      <c r="K199" s="243"/>
      <c r="L199" s="243"/>
      <c r="M199" s="243"/>
    </row>
    <row r="200" spans="1:13" s="244" customFormat="1" ht="28" customHeight="1" x14ac:dyDescent="0.35">
      <c r="A200" s="245"/>
      <c r="B200" s="260" t="s">
        <v>779</v>
      </c>
      <c r="C200" s="247"/>
      <c r="D200" s="261" t="s">
        <v>780</v>
      </c>
      <c r="E200" s="247"/>
      <c r="F200" s="257"/>
      <c r="G200" s="250"/>
      <c r="H200" s="242"/>
      <c r="I200" s="243"/>
      <c r="K200" s="243"/>
      <c r="L200" s="243"/>
      <c r="M200" s="243"/>
    </row>
    <row r="201" spans="1:13" s="244" customFormat="1" ht="28" customHeight="1" x14ac:dyDescent="0.35">
      <c r="A201" s="245"/>
      <c r="B201" s="260" t="s">
        <v>781</v>
      </c>
      <c r="C201" s="247"/>
      <c r="D201" s="261" t="s">
        <v>782</v>
      </c>
      <c r="E201" s="247"/>
      <c r="F201" s="257"/>
      <c r="G201" s="250"/>
      <c r="H201" s="242"/>
      <c r="I201" s="243"/>
      <c r="K201" s="243"/>
      <c r="L201" s="243"/>
      <c r="M201" s="243"/>
    </row>
    <row r="202" spans="1:13" s="244" customFormat="1" ht="28" customHeight="1" x14ac:dyDescent="0.35">
      <c r="A202" s="245"/>
      <c r="B202" s="260" t="s">
        <v>783</v>
      </c>
      <c r="C202" s="247"/>
      <c r="D202" s="261" t="s">
        <v>784</v>
      </c>
      <c r="E202" s="247"/>
      <c r="F202" s="257"/>
      <c r="G202" s="250"/>
      <c r="H202" s="242"/>
      <c r="I202" s="243"/>
      <c r="K202" s="243"/>
      <c r="L202" s="243"/>
      <c r="M202" s="243"/>
    </row>
    <row r="203" spans="1:13" s="244" customFormat="1" ht="28" customHeight="1" x14ac:dyDescent="0.35">
      <c r="A203" s="245"/>
      <c r="B203" s="260" t="s">
        <v>785</v>
      </c>
      <c r="C203" s="247"/>
      <c r="D203" s="261" t="s">
        <v>786</v>
      </c>
      <c r="E203" s="247"/>
      <c r="F203" s="257"/>
      <c r="G203" s="250"/>
      <c r="H203" s="242"/>
      <c r="I203" s="243"/>
      <c r="K203" s="243"/>
      <c r="L203" s="243"/>
      <c r="M203" s="243"/>
    </row>
    <row r="204" spans="1:13" s="244" customFormat="1" ht="28" customHeight="1" x14ac:dyDescent="0.35">
      <c r="A204" s="245"/>
      <c r="B204" s="260" t="s">
        <v>787</v>
      </c>
      <c r="C204" s="247"/>
      <c r="D204" s="261" t="s">
        <v>788</v>
      </c>
      <c r="E204" s="247"/>
      <c r="F204" s="257"/>
      <c r="G204" s="250"/>
      <c r="H204" s="242"/>
      <c r="I204" s="243"/>
      <c r="K204" s="243"/>
      <c r="L204" s="243"/>
      <c r="M204" s="243"/>
    </row>
    <row r="205" spans="1:13" s="244" customFormat="1" ht="10" customHeight="1" x14ac:dyDescent="0.35">
      <c r="A205" s="245"/>
      <c r="B205" s="252"/>
      <c r="C205" s="247"/>
      <c r="D205" s="248"/>
      <c r="E205" s="247"/>
      <c r="F205" s="249"/>
      <c r="G205" s="250"/>
      <c r="H205" s="242"/>
      <c r="I205" s="243"/>
      <c r="K205" s="243"/>
      <c r="L205" s="243"/>
      <c r="M205" s="243"/>
    </row>
    <row r="206" spans="1:13" s="244" customFormat="1" ht="28" customHeight="1" x14ac:dyDescent="0.35">
      <c r="A206" s="245"/>
      <c r="B206" s="256" t="s">
        <v>789</v>
      </c>
      <c r="C206" s="246"/>
      <c r="D206" s="246" t="s">
        <v>497</v>
      </c>
      <c r="E206" s="247"/>
      <c r="F206" s="257" t="str">
        <f>IFERROR(ROUND(AVERAGE(F208:F212),0),"")</f>
        <v/>
      </c>
      <c r="G206" s="250"/>
      <c r="H206" s="242"/>
      <c r="I206" s="258" t="str">
        <f>F206</f>
        <v/>
      </c>
      <c r="K206" s="243"/>
      <c r="L206" s="243"/>
      <c r="M206" s="243"/>
    </row>
    <row r="207" spans="1:13" s="244" customFormat="1" ht="10" customHeight="1" x14ac:dyDescent="0.35">
      <c r="A207" s="245"/>
      <c r="B207" s="256"/>
      <c r="C207" s="246"/>
      <c r="D207" s="248"/>
      <c r="E207" s="247"/>
      <c r="F207" s="249"/>
      <c r="G207" s="250"/>
      <c r="H207" s="242"/>
      <c r="I207" s="243"/>
      <c r="K207" s="243"/>
      <c r="L207" s="243"/>
      <c r="M207" s="243"/>
    </row>
    <row r="208" spans="1:13" s="244" customFormat="1" ht="28" customHeight="1" x14ac:dyDescent="0.35">
      <c r="A208" s="245"/>
      <c r="B208" s="260" t="s">
        <v>790</v>
      </c>
      <c r="C208" s="247"/>
      <c r="D208" s="261" t="s">
        <v>791</v>
      </c>
      <c r="E208" s="247"/>
      <c r="F208" s="257"/>
      <c r="G208" s="250"/>
      <c r="H208" s="242"/>
      <c r="I208" s="243"/>
      <c r="K208" s="243"/>
      <c r="L208" s="243"/>
      <c r="M208" s="243"/>
    </row>
    <row r="209" spans="1:13" s="244" customFormat="1" ht="28" customHeight="1" x14ac:dyDescent="0.35">
      <c r="A209" s="245"/>
      <c r="B209" s="260" t="s">
        <v>792</v>
      </c>
      <c r="C209" s="247"/>
      <c r="D209" s="261" t="s">
        <v>501</v>
      </c>
      <c r="E209" s="247"/>
      <c r="F209" s="257"/>
      <c r="G209" s="250"/>
      <c r="H209" s="242"/>
      <c r="I209" s="243"/>
      <c r="K209" s="243"/>
      <c r="L209" s="243"/>
      <c r="M209" s="243"/>
    </row>
    <row r="210" spans="1:13" s="244" customFormat="1" ht="28" customHeight="1" x14ac:dyDescent="0.35">
      <c r="A210" s="245"/>
      <c r="B210" s="260" t="s">
        <v>793</v>
      </c>
      <c r="C210" s="247"/>
      <c r="D210" s="261" t="s">
        <v>503</v>
      </c>
      <c r="E210" s="247"/>
      <c r="F210" s="257"/>
      <c r="G210" s="250"/>
      <c r="H210" s="242"/>
      <c r="I210" s="243"/>
      <c r="K210" s="243"/>
      <c r="L210" s="243"/>
      <c r="M210" s="243"/>
    </row>
    <row r="211" spans="1:13" s="244" customFormat="1" ht="28" customHeight="1" x14ac:dyDescent="0.35">
      <c r="A211" s="245"/>
      <c r="B211" s="260" t="s">
        <v>794</v>
      </c>
      <c r="C211" s="247"/>
      <c r="D211" s="261" t="s">
        <v>505</v>
      </c>
      <c r="E211" s="247"/>
      <c r="F211" s="257"/>
      <c r="G211" s="250"/>
      <c r="H211" s="242"/>
      <c r="I211" s="243"/>
      <c r="K211" s="243"/>
      <c r="L211" s="243"/>
      <c r="M211" s="243"/>
    </row>
    <row r="212" spans="1:13" s="244" customFormat="1" ht="28" customHeight="1" x14ac:dyDescent="0.35">
      <c r="A212" s="245"/>
      <c r="B212" s="260" t="s">
        <v>795</v>
      </c>
      <c r="C212" s="247"/>
      <c r="D212" s="261" t="s">
        <v>507</v>
      </c>
      <c r="E212" s="247"/>
      <c r="F212" s="257"/>
      <c r="G212" s="250"/>
      <c r="H212" s="242"/>
      <c r="I212" s="243"/>
      <c r="K212" s="243"/>
      <c r="L212" s="243"/>
      <c r="M212" s="243"/>
    </row>
    <row r="213" spans="1:13" s="244" customFormat="1" ht="10" customHeight="1" x14ac:dyDescent="0.35">
      <c r="A213" s="245"/>
      <c r="B213" s="252"/>
      <c r="C213" s="247"/>
      <c r="D213" s="248"/>
      <c r="E213" s="247"/>
      <c r="F213" s="249"/>
      <c r="G213" s="250"/>
      <c r="H213" s="242"/>
      <c r="I213" s="243"/>
      <c r="K213" s="243"/>
      <c r="L213" s="243"/>
      <c r="M213" s="243"/>
    </row>
    <row r="214" spans="1:13" s="244" customFormat="1" ht="28" customHeight="1" x14ac:dyDescent="0.35">
      <c r="A214" s="245"/>
      <c r="B214" s="256" t="s">
        <v>796</v>
      </c>
      <c r="C214" s="246"/>
      <c r="D214" s="246" t="s">
        <v>509</v>
      </c>
      <c r="E214" s="247"/>
      <c r="F214" s="257" t="str">
        <f>IFERROR(ROUND(AVERAGE(F216:F220),0),"")</f>
        <v/>
      </c>
      <c r="G214" s="250"/>
      <c r="H214" s="242"/>
      <c r="I214" s="258" t="str">
        <f>F214</f>
        <v/>
      </c>
      <c r="K214" s="243"/>
      <c r="L214" s="243"/>
      <c r="M214" s="243"/>
    </row>
    <row r="215" spans="1:13" s="244" customFormat="1" ht="10" customHeight="1" x14ac:dyDescent="0.35">
      <c r="A215" s="245"/>
      <c r="B215" s="256"/>
      <c r="C215" s="246"/>
      <c r="D215" s="248"/>
      <c r="E215" s="247"/>
      <c r="F215" s="249"/>
      <c r="G215" s="250"/>
      <c r="H215" s="242"/>
      <c r="I215" s="243"/>
      <c r="K215" s="243"/>
      <c r="L215" s="243"/>
      <c r="M215" s="243"/>
    </row>
    <row r="216" spans="1:13" s="244" customFormat="1" ht="28" customHeight="1" x14ac:dyDescent="0.35">
      <c r="A216" s="245"/>
      <c r="B216" s="260" t="s">
        <v>797</v>
      </c>
      <c r="C216" s="247"/>
      <c r="D216" s="262" t="s">
        <v>511</v>
      </c>
      <c r="E216" s="247"/>
      <c r="F216" s="257"/>
      <c r="G216" s="250"/>
      <c r="H216" s="242"/>
      <c r="I216" s="243"/>
      <c r="K216" s="243"/>
      <c r="L216" s="243"/>
      <c r="M216" s="243"/>
    </row>
    <row r="217" spans="1:13" s="244" customFormat="1" ht="28" customHeight="1" x14ac:dyDescent="0.35">
      <c r="A217" s="245"/>
      <c r="B217" s="260" t="s">
        <v>798</v>
      </c>
      <c r="C217" s="247"/>
      <c r="D217" s="261" t="s">
        <v>513</v>
      </c>
      <c r="E217" s="247"/>
      <c r="F217" s="257"/>
      <c r="G217" s="250"/>
      <c r="H217" s="242"/>
      <c r="I217" s="243"/>
      <c r="K217" s="243"/>
      <c r="L217" s="243"/>
      <c r="M217" s="243"/>
    </row>
    <row r="218" spans="1:13" s="244" customFormat="1" ht="28" customHeight="1" x14ac:dyDescent="0.35">
      <c r="A218" s="245"/>
      <c r="B218" s="260" t="s">
        <v>799</v>
      </c>
      <c r="C218" s="247"/>
      <c r="D218" s="261" t="s">
        <v>800</v>
      </c>
      <c r="E218" s="247"/>
      <c r="F218" s="257"/>
      <c r="G218" s="250"/>
      <c r="H218" s="242"/>
      <c r="I218" s="243"/>
      <c r="K218" s="243"/>
      <c r="L218" s="243"/>
      <c r="M218" s="243"/>
    </row>
    <row r="219" spans="1:13" s="244" customFormat="1" ht="28" customHeight="1" x14ac:dyDescent="0.35">
      <c r="A219" s="245"/>
      <c r="B219" s="260" t="s">
        <v>801</v>
      </c>
      <c r="C219" s="247"/>
      <c r="D219" s="261" t="s">
        <v>802</v>
      </c>
      <c r="E219" s="247"/>
      <c r="F219" s="257"/>
      <c r="G219" s="250"/>
      <c r="H219" s="242"/>
      <c r="I219" s="243"/>
      <c r="K219" s="243"/>
      <c r="L219" s="243"/>
      <c r="M219" s="243"/>
    </row>
    <row r="220" spans="1:13" s="244" customFormat="1" ht="28" customHeight="1" x14ac:dyDescent="0.35">
      <c r="A220" s="245"/>
      <c r="B220" s="260" t="s">
        <v>803</v>
      </c>
      <c r="C220" s="247"/>
      <c r="D220" s="261" t="s">
        <v>519</v>
      </c>
      <c r="E220" s="247"/>
      <c r="F220" s="257"/>
      <c r="G220" s="250"/>
      <c r="H220" s="242"/>
      <c r="I220" s="243"/>
      <c r="K220" s="243"/>
      <c r="L220" s="243"/>
      <c r="M220" s="243"/>
    </row>
    <row r="221" spans="1:13" s="244" customFormat="1" ht="10" customHeight="1" x14ac:dyDescent="0.35">
      <c r="A221" s="245"/>
      <c r="B221" s="252"/>
      <c r="C221" s="247"/>
      <c r="D221" s="248"/>
      <c r="E221" s="247"/>
      <c r="F221" s="249"/>
      <c r="G221" s="250"/>
      <c r="H221" s="242"/>
      <c r="I221" s="243"/>
      <c r="K221" s="243"/>
      <c r="L221" s="243"/>
      <c r="M221" s="243"/>
    </row>
    <row r="222" spans="1:13" s="244" customFormat="1" ht="28" customHeight="1" x14ac:dyDescent="0.35">
      <c r="A222" s="245"/>
      <c r="B222" s="256" t="s">
        <v>804</v>
      </c>
      <c r="C222" s="246"/>
      <c r="D222" s="246" t="s">
        <v>521</v>
      </c>
      <c r="E222" s="247"/>
      <c r="F222" s="257" t="str">
        <f>IFERROR(ROUND(AVERAGE(F224:F227),0),"")</f>
        <v/>
      </c>
      <c r="G222" s="250"/>
      <c r="H222" s="242"/>
      <c r="I222" s="258" t="str">
        <f>F222</f>
        <v/>
      </c>
      <c r="K222" s="243"/>
      <c r="L222" s="243"/>
      <c r="M222" s="243"/>
    </row>
    <row r="223" spans="1:13" s="244" customFormat="1" ht="10" customHeight="1" x14ac:dyDescent="0.35">
      <c r="A223" s="245"/>
      <c r="B223" s="256"/>
      <c r="C223" s="246"/>
      <c r="D223" s="248"/>
      <c r="E223" s="247"/>
      <c r="F223" s="249"/>
      <c r="G223" s="250"/>
      <c r="H223" s="242"/>
      <c r="I223" s="243"/>
      <c r="K223" s="243"/>
      <c r="L223" s="243"/>
      <c r="M223" s="243"/>
    </row>
    <row r="224" spans="1:13" s="244" customFormat="1" ht="28" customHeight="1" x14ac:dyDescent="0.35">
      <c r="A224" s="245"/>
      <c r="B224" s="260" t="s">
        <v>1052</v>
      </c>
      <c r="C224" s="247"/>
      <c r="D224" s="261" t="s">
        <v>523</v>
      </c>
      <c r="E224" s="247"/>
      <c r="F224" s="257"/>
      <c r="G224" s="250"/>
      <c r="H224" s="242"/>
      <c r="I224" s="243"/>
      <c r="K224" s="243"/>
      <c r="L224" s="243"/>
      <c r="M224" s="243"/>
    </row>
    <row r="225" spans="1:13" s="244" customFormat="1" ht="28" customHeight="1" x14ac:dyDescent="0.35">
      <c r="A225" s="245"/>
      <c r="B225" s="260" t="s">
        <v>1053</v>
      </c>
      <c r="C225" s="247"/>
      <c r="D225" s="261" t="s">
        <v>525</v>
      </c>
      <c r="E225" s="247"/>
      <c r="F225" s="257"/>
      <c r="G225" s="250"/>
      <c r="H225" s="242"/>
      <c r="I225" s="243"/>
      <c r="K225" s="243"/>
      <c r="L225" s="243"/>
      <c r="M225" s="243"/>
    </row>
    <row r="226" spans="1:13" ht="28" customHeight="1" x14ac:dyDescent="0.35">
      <c r="A226" s="245"/>
      <c r="B226" s="260" t="s">
        <v>1054</v>
      </c>
      <c r="C226" s="247"/>
      <c r="D226" s="261" t="s">
        <v>805</v>
      </c>
      <c r="E226" s="247"/>
      <c r="F226" s="257"/>
      <c r="G226" s="250"/>
    </row>
    <row r="227" spans="1:13" ht="28" customHeight="1" x14ac:dyDescent="0.35">
      <c r="A227" s="245"/>
      <c r="B227" s="260" t="s">
        <v>1055</v>
      </c>
      <c r="C227" s="247"/>
      <c r="D227" s="261" t="s">
        <v>529</v>
      </c>
      <c r="E227" s="247"/>
      <c r="F227" s="257"/>
      <c r="G227" s="250"/>
    </row>
    <row r="228" spans="1:13" ht="10" customHeight="1" x14ac:dyDescent="0.35">
      <c r="A228" s="245"/>
      <c r="B228" s="252"/>
      <c r="C228" s="247"/>
      <c r="D228" s="248"/>
      <c r="E228" s="247"/>
      <c r="F228" s="249"/>
      <c r="G228" s="250"/>
    </row>
    <row r="229" spans="1:13" ht="28" customHeight="1" x14ac:dyDescent="0.35">
      <c r="A229" s="245"/>
      <c r="B229" s="256" t="s">
        <v>806</v>
      </c>
      <c r="C229" s="246"/>
      <c r="D229" s="246" t="s">
        <v>807</v>
      </c>
      <c r="E229" s="247"/>
      <c r="F229" s="257" t="str">
        <f>IFERROR(ROUND(AVERAGE(F231:F235),0),"")</f>
        <v/>
      </c>
      <c r="G229" s="250"/>
      <c r="I229" s="258" t="str">
        <f>F229</f>
        <v/>
      </c>
    </row>
    <row r="230" spans="1:13" ht="10" customHeight="1" x14ac:dyDescent="0.35">
      <c r="A230" s="245"/>
      <c r="B230" s="256"/>
      <c r="C230" s="246"/>
      <c r="D230" s="248"/>
      <c r="E230" s="247"/>
      <c r="F230" s="249"/>
      <c r="G230" s="250"/>
    </row>
    <row r="231" spans="1:13" ht="28" customHeight="1" x14ac:dyDescent="0.35">
      <c r="A231" s="245"/>
      <c r="B231" s="260" t="s">
        <v>808</v>
      </c>
      <c r="C231" s="247"/>
      <c r="D231" s="261" t="s">
        <v>809</v>
      </c>
      <c r="E231" s="247"/>
      <c r="F231" s="257"/>
      <c r="G231" s="250"/>
    </row>
    <row r="232" spans="1:13" ht="28" customHeight="1" x14ac:dyDescent="0.35">
      <c r="A232" s="245"/>
      <c r="B232" s="260" t="s">
        <v>810</v>
      </c>
      <c r="C232" s="247"/>
      <c r="D232" s="261" t="s">
        <v>811</v>
      </c>
      <c r="E232" s="247"/>
      <c r="F232" s="257"/>
      <c r="G232" s="250"/>
    </row>
    <row r="233" spans="1:13" ht="28" customHeight="1" x14ac:dyDescent="0.35">
      <c r="A233" s="245"/>
      <c r="B233" s="260" t="s">
        <v>812</v>
      </c>
      <c r="C233" s="247"/>
      <c r="D233" s="261" t="s">
        <v>813</v>
      </c>
      <c r="E233" s="247"/>
      <c r="F233" s="257"/>
      <c r="G233" s="250"/>
    </row>
    <row r="234" spans="1:13" ht="28" customHeight="1" x14ac:dyDescent="0.35">
      <c r="A234" s="245"/>
      <c r="B234" s="260" t="s">
        <v>814</v>
      </c>
      <c r="C234" s="247"/>
      <c r="D234" s="261" t="s">
        <v>815</v>
      </c>
      <c r="E234" s="247"/>
      <c r="F234" s="257"/>
      <c r="G234" s="250"/>
    </row>
    <row r="235" spans="1:13" ht="28" customHeight="1" x14ac:dyDescent="0.35">
      <c r="A235" s="245"/>
      <c r="B235" s="260" t="s">
        <v>816</v>
      </c>
      <c r="C235" s="247"/>
      <c r="D235" s="261" t="s">
        <v>817</v>
      </c>
      <c r="E235" s="247"/>
      <c r="F235" s="257"/>
      <c r="G235" s="250"/>
    </row>
    <row r="236" spans="1:13" ht="10" customHeight="1" x14ac:dyDescent="0.35">
      <c r="A236" s="245"/>
      <c r="B236" s="252"/>
      <c r="C236" s="247"/>
      <c r="D236" s="248"/>
      <c r="E236" s="247"/>
      <c r="F236" s="249"/>
      <c r="G236" s="250"/>
    </row>
    <row r="237" spans="1:13" ht="28" customHeight="1" x14ac:dyDescent="0.35">
      <c r="A237" s="245"/>
      <c r="B237" s="252"/>
      <c r="C237" s="247"/>
      <c r="D237" s="263" t="s">
        <v>530</v>
      </c>
      <c r="E237" s="247"/>
      <c r="F237" s="264">
        <f>I237</f>
        <v>0</v>
      </c>
      <c r="G237" s="250"/>
      <c r="I237" s="258">
        <f>COUNTIF(I$9:I$229,3)</f>
        <v>0</v>
      </c>
    </row>
    <row r="238" spans="1:13" ht="28" customHeight="1" x14ac:dyDescent="0.35">
      <c r="A238" s="245"/>
      <c r="B238" s="252"/>
      <c r="C238" s="247"/>
      <c r="D238" s="263" t="s">
        <v>531</v>
      </c>
      <c r="E238" s="247"/>
      <c r="F238" s="265">
        <f>I238</f>
        <v>0</v>
      </c>
      <c r="G238" s="250"/>
      <c r="I238" s="258">
        <f>COUNTIF(I$9:I$229,2)</f>
        <v>0</v>
      </c>
    </row>
    <row r="239" spans="1:13" ht="28" customHeight="1" x14ac:dyDescent="0.35">
      <c r="A239" s="245"/>
      <c r="B239" s="252"/>
      <c r="C239" s="247"/>
      <c r="D239" s="263" t="s">
        <v>532</v>
      </c>
      <c r="E239" s="247"/>
      <c r="F239" s="266">
        <f>I239</f>
        <v>0</v>
      </c>
      <c r="G239" s="250"/>
      <c r="I239" s="258">
        <f>COUNTIF(I$9:I$229,1)</f>
        <v>0</v>
      </c>
    </row>
    <row r="240" spans="1:13" ht="28" customHeight="1" x14ac:dyDescent="0.35">
      <c r="A240" s="245"/>
      <c r="B240" s="252"/>
      <c r="C240" s="247"/>
      <c r="D240" s="263" t="s">
        <v>533</v>
      </c>
      <c r="E240" s="247"/>
      <c r="F240" s="267">
        <f>I240</f>
        <v>0</v>
      </c>
      <c r="G240" s="250"/>
      <c r="I240" s="258">
        <f>COUNTIF(I$9:I$229,0)</f>
        <v>0</v>
      </c>
    </row>
    <row r="241" spans="1:7" ht="10" customHeight="1" x14ac:dyDescent="0.35">
      <c r="A241" s="268"/>
      <c r="B241" s="269"/>
      <c r="C241" s="270"/>
      <c r="D241" s="271"/>
      <c r="E241" s="270"/>
      <c r="F241" s="272"/>
      <c r="G241" s="273"/>
    </row>
  </sheetData>
  <sheetProtection algorithmName="SHA-512" hashValue="d6phKT+dWJJ1HM4onRhmcktEcnBdCdPc+vvmZMcTehVVGJHzTIV2hc1zd9D+suNXaW3eBUHHAhFlbB6Sp6lzVA==" saltValue="TJDXWrioU8T6VIZ1EV1pvg==" spinCount="100000" sheet="1" objects="1" scenarios="1"/>
  <mergeCells count="2">
    <mergeCell ref="B4:F4"/>
    <mergeCell ref="D6:F6"/>
  </mergeCells>
  <phoneticPr fontId="28" type="noConversion"/>
  <conditionalFormatting sqref="F11 F200:F204">
    <cfRule type="cellIs" dxfId="169" priority="167" operator="equal">
      <formula>1</formula>
    </cfRule>
    <cfRule type="cellIs" dxfId="168" priority="168" operator="equal">
      <formula>3</formula>
    </cfRule>
    <cfRule type="cellIs" dxfId="167" priority="169" operator="equal">
      <formula>2</formula>
    </cfRule>
    <cfRule type="cellIs" dxfId="166" priority="170" operator="equal">
      <formula>0</formula>
    </cfRule>
  </conditionalFormatting>
  <conditionalFormatting sqref="F12:F15">
    <cfRule type="cellIs" dxfId="165" priority="162" operator="equal">
      <formula>1</formula>
    </cfRule>
    <cfRule type="cellIs" dxfId="164" priority="163" operator="equal">
      <formula>3</formula>
    </cfRule>
    <cfRule type="cellIs" dxfId="163" priority="164" operator="equal">
      <formula>2</formula>
    </cfRule>
    <cfRule type="cellIs" dxfId="162" priority="165" operator="equal">
      <formula>0</formula>
    </cfRule>
  </conditionalFormatting>
  <conditionalFormatting sqref="F9">
    <cfRule type="cellIs" dxfId="161" priority="157" operator="equal">
      <formula>1</formula>
    </cfRule>
    <cfRule type="cellIs" dxfId="160" priority="158" operator="equal">
      <formula>3</formula>
    </cfRule>
    <cfRule type="cellIs" dxfId="159" priority="159" operator="equal">
      <formula>2</formula>
    </cfRule>
    <cfRule type="cellIs" dxfId="158" priority="160" operator="equal">
      <formula>0</formula>
    </cfRule>
  </conditionalFormatting>
  <conditionalFormatting sqref="F19:F26">
    <cfRule type="cellIs" dxfId="157" priority="152" operator="equal">
      <formula>1</formula>
    </cfRule>
    <cfRule type="cellIs" dxfId="156" priority="153" operator="equal">
      <formula>3</formula>
    </cfRule>
    <cfRule type="cellIs" dxfId="155" priority="154" operator="equal">
      <formula>2</formula>
    </cfRule>
    <cfRule type="cellIs" dxfId="154" priority="155" operator="equal">
      <formula>0</formula>
    </cfRule>
  </conditionalFormatting>
  <conditionalFormatting sqref="F224:F227 F216:F220 F208:F212 F193:F196 F185:F189 F177:F181 F169:F173 F162:F165 F154:F158 F147:F150 F141:F143 F133:F137 F124:F128 F116:F120 F108:F112 F101:F104 F93:F97 F85:F89 F76:F81 F68:F72 F60:F64 F52:F56 F45:F47 F39:F41 F30:F35">
    <cfRule type="cellIs" dxfId="153" priority="147" operator="equal">
      <formula>1</formula>
    </cfRule>
    <cfRule type="cellIs" dxfId="152" priority="148" operator="equal">
      <formula>3</formula>
    </cfRule>
    <cfRule type="cellIs" dxfId="151" priority="149" operator="equal">
      <formula>2</formula>
    </cfRule>
    <cfRule type="cellIs" dxfId="150" priority="150" operator="equal">
      <formula>0</formula>
    </cfRule>
  </conditionalFormatting>
  <conditionalFormatting sqref="F17">
    <cfRule type="cellIs" dxfId="149" priority="142" operator="equal">
      <formula>1</formula>
    </cfRule>
    <cfRule type="cellIs" dxfId="148" priority="143" operator="equal">
      <formula>3</formula>
    </cfRule>
    <cfRule type="cellIs" dxfId="147" priority="144" operator="equal">
      <formula>2</formula>
    </cfRule>
    <cfRule type="cellIs" dxfId="146" priority="145" operator="equal">
      <formula>0</formula>
    </cfRule>
  </conditionalFormatting>
  <conditionalFormatting sqref="F28">
    <cfRule type="cellIs" dxfId="145" priority="137" operator="equal">
      <formula>1</formula>
    </cfRule>
    <cfRule type="cellIs" dxfId="144" priority="138" operator="equal">
      <formula>3</formula>
    </cfRule>
    <cfRule type="cellIs" dxfId="143" priority="139" operator="equal">
      <formula>2</formula>
    </cfRule>
    <cfRule type="cellIs" dxfId="142" priority="140" operator="equal">
      <formula>0</formula>
    </cfRule>
  </conditionalFormatting>
  <conditionalFormatting sqref="F37">
    <cfRule type="cellIs" dxfId="141" priority="132" operator="equal">
      <formula>1</formula>
    </cfRule>
    <cfRule type="cellIs" dxfId="140" priority="133" operator="equal">
      <formula>3</formula>
    </cfRule>
    <cfRule type="cellIs" dxfId="139" priority="134" operator="equal">
      <formula>2</formula>
    </cfRule>
    <cfRule type="cellIs" dxfId="138" priority="135" operator="equal">
      <formula>0</formula>
    </cfRule>
  </conditionalFormatting>
  <conditionalFormatting sqref="F43">
    <cfRule type="cellIs" dxfId="137" priority="127" operator="equal">
      <formula>1</formula>
    </cfRule>
    <cfRule type="cellIs" dxfId="136" priority="128" operator="equal">
      <formula>3</formula>
    </cfRule>
    <cfRule type="cellIs" dxfId="135" priority="129" operator="equal">
      <formula>2</formula>
    </cfRule>
    <cfRule type="cellIs" dxfId="134" priority="130" operator="equal">
      <formula>0</formula>
    </cfRule>
  </conditionalFormatting>
  <conditionalFormatting sqref="F50">
    <cfRule type="cellIs" dxfId="133" priority="122" operator="equal">
      <formula>1</formula>
    </cfRule>
    <cfRule type="cellIs" dxfId="132" priority="123" operator="equal">
      <formula>3</formula>
    </cfRule>
    <cfRule type="cellIs" dxfId="131" priority="124" operator="equal">
      <formula>2</formula>
    </cfRule>
    <cfRule type="cellIs" dxfId="130" priority="125" operator="equal">
      <formula>0</formula>
    </cfRule>
  </conditionalFormatting>
  <conditionalFormatting sqref="F58">
    <cfRule type="cellIs" dxfId="129" priority="117" operator="equal">
      <formula>1</formula>
    </cfRule>
    <cfRule type="cellIs" dxfId="128" priority="118" operator="equal">
      <formula>3</formula>
    </cfRule>
    <cfRule type="cellIs" dxfId="127" priority="119" operator="equal">
      <formula>2</formula>
    </cfRule>
    <cfRule type="cellIs" dxfId="126" priority="120" operator="equal">
      <formula>0</formula>
    </cfRule>
  </conditionalFormatting>
  <conditionalFormatting sqref="F66">
    <cfRule type="cellIs" dxfId="125" priority="112" operator="equal">
      <formula>1</formula>
    </cfRule>
    <cfRule type="cellIs" dxfId="124" priority="113" operator="equal">
      <formula>3</formula>
    </cfRule>
    <cfRule type="cellIs" dxfId="123" priority="114" operator="equal">
      <formula>2</formula>
    </cfRule>
    <cfRule type="cellIs" dxfId="122" priority="115" operator="equal">
      <formula>0</formula>
    </cfRule>
  </conditionalFormatting>
  <conditionalFormatting sqref="F74">
    <cfRule type="cellIs" dxfId="121" priority="107" operator="equal">
      <formula>1</formula>
    </cfRule>
    <cfRule type="cellIs" dxfId="120" priority="108" operator="equal">
      <formula>3</formula>
    </cfRule>
    <cfRule type="cellIs" dxfId="119" priority="109" operator="equal">
      <formula>2</formula>
    </cfRule>
    <cfRule type="cellIs" dxfId="118" priority="110" operator="equal">
      <formula>0</formula>
    </cfRule>
  </conditionalFormatting>
  <conditionalFormatting sqref="F83">
    <cfRule type="cellIs" dxfId="117" priority="102" operator="equal">
      <formula>1</formula>
    </cfRule>
    <cfRule type="cellIs" dxfId="116" priority="103" operator="equal">
      <formula>3</formula>
    </cfRule>
    <cfRule type="cellIs" dxfId="115" priority="104" operator="equal">
      <formula>2</formula>
    </cfRule>
    <cfRule type="cellIs" dxfId="114" priority="105" operator="equal">
      <formula>0</formula>
    </cfRule>
  </conditionalFormatting>
  <conditionalFormatting sqref="F91">
    <cfRule type="cellIs" dxfId="113" priority="97" operator="equal">
      <formula>1</formula>
    </cfRule>
    <cfRule type="cellIs" dxfId="112" priority="98" operator="equal">
      <formula>3</formula>
    </cfRule>
    <cfRule type="cellIs" dxfId="111" priority="99" operator="equal">
      <formula>2</formula>
    </cfRule>
    <cfRule type="cellIs" dxfId="110" priority="100" operator="equal">
      <formula>0</formula>
    </cfRule>
  </conditionalFormatting>
  <conditionalFormatting sqref="F99">
    <cfRule type="cellIs" dxfId="109" priority="92" operator="equal">
      <formula>1</formula>
    </cfRule>
    <cfRule type="cellIs" dxfId="108" priority="93" operator="equal">
      <formula>3</formula>
    </cfRule>
    <cfRule type="cellIs" dxfId="107" priority="94" operator="equal">
      <formula>2</formula>
    </cfRule>
    <cfRule type="cellIs" dxfId="106" priority="95" operator="equal">
      <formula>0</formula>
    </cfRule>
  </conditionalFormatting>
  <conditionalFormatting sqref="F106">
    <cfRule type="cellIs" dxfId="105" priority="87" operator="equal">
      <formula>1</formula>
    </cfRule>
    <cfRule type="cellIs" dxfId="104" priority="88" operator="equal">
      <formula>3</formula>
    </cfRule>
    <cfRule type="cellIs" dxfId="103" priority="89" operator="equal">
      <formula>2</formula>
    </cfRule>
    <cfRule type="cellIs" dxfId="102" priority="90" operator="equal">
      <formula>0</formula>
    </cfRule>
  </conditionalFormatting>
  <conditionalFormatting sqref="F114">
    <cfRule type="cellIs" dxfId="101" priority="82" operator="equal">
      <formula>1</formula>
    </cfRule>
    <cfRule type="cellIs" dxfId="100" priority="83" operator="equal">
      <formula>3</formula>
    </cfRule>
    <cfRule type="cellIs" dxfId="99" priority="84" operator="equal">
      <formula>2</formula>
    </cfRule>
    <cfRule type="cellIs" dxfId="98" priority="85" operator="equal">
      <formula>0</formula>
    </cfRule>
  </conditionalFormatting>
  <conditionalFormatting sqref="F122">
    <cfRule type="cellIs" dxfId="97" priority="77" operator="equal">
      <formula>1</formula>
    </cfRule>
    <cfRule type="cellIs" dxfId="96" priority="78" operator="equal">
      <formula>3</formula>
    </cfRule>
    <cfRule type="cellIs" dxfId="95" priority="79" operator="equal">
      <formula>2</formula>
    </cfRule>
    <cfRule type="cellIs" dxfId="94" priority="80" operator="equal">
      <formula>0</formula>
    </cfRule>
  </conditionalFormatting>
  <conditionalFormatting sqref="F131">
    <cfRule type="cellIs" dxfId="93" priority="72" operator="equal">
      <formula>1</formula>
    </cfRule>
    <cfRule type="cellIs" dxfId="92" priority="73" operator="equal">
      <formula>3</formula>
    </cfRule>
    <cfRule type="cellIs" dxfId="91" priority="74" operator="equal">
      <formula>2</formula>
    </cfRule>
    <cfRule type="cellIs" dxfId="90" priority="75" operator="equal">
      <formula>0</formula>
    </cfRule>
  </conditionalFormatting>
  <conditionalFormatting sqref="F139">
    <cfRule type="cellIs" dxfId="89" priority="67" operator="equal">
      <formula>1</formula>
    </cfRule>
    <cfRule type="cellIs" dxfId="88" priority="68" operator="equal">
      <formula>3</formula>
    </cfRule>
    <cfRule type="cellIs" dxfId="87" priority="69" operator="equal">
      <formula>2</formula>
    </cfRule>
    <cfRule type="cellIs" dxfId="86" priority="70" operator="equal">
      <formula>0</formula>
    </cfRule>
  </conditionalFormatting>
  <conditionalFormatting sqref="F145">
    <cfRule type="cellIs" dxfId="85" priority="62" operator="equal">
      <formula>1</formula>
    </cfRule>
    <cfRule type="cellIs" dxfId="84" priority="63" operator="equal">
      <formula>3</formula>
    </cfRule>
    <cfRule type="cellIs" dxfId="83" priority="64" operator="equal">
      <formula>2</formula>
    </cfRule>
    <cfRule type="cellIs" dxfId="82" priority="65" operator="equal">
      <formula>0</formula>
    </cfRule>
  </conditionalFormatting>
  <conditionalFormatting sqref="F152">
    <cfRule type="cellIs" dxfId="81" priority="57" operator="equal">
      <formula>1</formula>
    </cfRule>
    <cfRule type="cellIs" dxfId="80" priority="58" operator="equal">
      <formula>3</formula>
    </cfRule>
    <cfRule type="cellIs" dxfId="79" priority="59" operator="equal">
      <formula>2</formula>
    </cfRule>
    <cfRule type="cellIs" dxfId="78" priority="60" operator="equal">
      <formula>0</formula>
    </cfRule>
  </conditionalFormatting>
  <conditionalFormatting sqref="F160">
    <cfRule type="cellIs" dxfId="77" priority="52" operator="equal">
      <formula>1</formula>
    </cfRule>
    <cfRule type="cellIs" dxfId="76" priority="53" operator="equal">
      <formula>3</formula>
    </cfRule>
    <cfRule type="cellIs" dxfId="75" priority="54" operator="equal">
      <formula>2</formula>
    </cfRule>
    <cfRule type="cellIs" dxfId="74" priority="55" operator="equal">
      <formula>0</formula>
    </cfRule>
  </conditionalFormatting>
  <conditionalFormatting sqref="F167">
    <cfRule type="cellIs" dxfId="73" priority="47" operator="equal">
      <formula>1</formula>
    </cfRule>
    <cfRule type="cellIs" dxfId="72" priority="48" operator="equal">
      <formula>3</formula>
    </cfRule>
    <cfRule type="cellIs" dxfId="71" priority="49" operator="equal">
      <formula>2</formula>
    </cfRule>
    <cfRule type="cellIs" dxfId="70" priority="50" operator="equal">
      <formula>0</formula>
    </cfRule>
  </conditionalFormatting>
  <conditionalFormatting sqref="F175">
    <cfRule type="cellIs" dxfId="69" priority="42" operator="equal">
      <formula>1</formula>
    </cfRule>
    <cfRule type="cellIs" dxfId="68" priority="43" operator="equal">
      <formula>3</formula>
    </cfRule>
    <cfRule type="cellIs" dxfId="67" priority="44" operator="equal">
      <formula>2</formula>
    </cfRule>
    <cfRule type="cellIs" dxfId="66" priority="45" operator="equal">
      <formula>0</formula>
    </cfRule>
  </conditionalFormatting>
  <conditionalFormatting sqref="F183">
    <cfRule type="cellIs" dxfId="65" priority="37" operator="equal">
      <formula>1</formula>
    </cfRule>
    <cfRule type="cellIs" dxfId="64" priority="38" operator="equal">
      <formula>3</formula>
    </cfRule>
    <cfRule type="cellIs" dxfId="63" priority="39" operator="equal">
      <formula>2</formula>
    </cfRule>
    <cfRule type="cellIs" dxfId="62" priority="40" operator="equal">
      <formula>0</formula>
    </cfRule>
  </conditionalFormatting>
  <conditionalFormatting sqref="F191">
    <cfRule type="cellIs" dxfId="61" priority="32" operator="equal">
      <formula>1</formula>
    </cfRule>
    <cfRule type="cellIs" dxfId="60" priority="33" operator="equal">
      <formula>3</formula>
    </cfRule>
    <cfRule type="cellIs" dxfId="59" priority="34" operator="equal">
      <formula>2</formula>
    </cfRule>
    <cfRule type="cellIs" dxfId="58" priority="35" operator="equal">
      <formula>0</formula>
    </cfRule>
  </conditionalFormatting>
  <conditionalFormatting sqref="F198">
    <cfRule type="cellIs" dxfId="57" priority="27" operator="equal">
      <formula>1</formula>
    </cfRule>
    <cfRule type="cellIs" dxfId="56" priority="28" operator="equal">
      <formula>3</formula>
    </cfRule>
    <cfRule type="cellIs" dxfId="55" priority="29" operator="equal">
      <formula>2</formula>
    </cfRule>
    <cfRule type="cellIs" dxfId="54" priority="30" operator="equal">
      <formula>0</formula>
    </cfRule>
  </conditionalFormatting>
  <conditionalFormatting sqref="F206">
    <cfRule type="cellIs" dxfId="53" priority="22" operator="equal">
      <formula>1</formula>
    </cfRule>
    <cfRule type="cellIs" dxfId="52" priority="23" operator="equal">
      <formula>3</formula>
    </cfRule>
    <cfRule type="cellIs" dxfId="51" priority="24" operator="equal">
      <formula>2</formula>
    </cfRule>
    <cfRule type="cellIs" dxfId="50" priority="25" operator="equal">
      <formula>0</formula>
    </cfRule>
  </conditionalFormatting>
  <conditionalFormatting sqref="F214">
    <cfRule type="cellIs" dxfId="49" priority="17" operator="equal">
      <formula>1</formula>
    </cfRule>
    <cfRule type="cellIs" dxfId="48" priority="18" operator="equal">
      <formula>3</formula>
    </cfRule>
    <cfRule type="cellIs" dxfId="47" priority="19" operator="equal">
      <formula>2</formula>
    </cfRule>
    <cfRule type="cellIs" dxfId="46" priority="20" operator="equal">
      <formula>0</formula>
    </cfRule>
  </conditionalFormatting>
  <conditionalFormatting sqref="F222">
    <cfRule type="cellIs" dxfId="45" priority="12" operator="equal">
      <formula>1</formula>
    </cfRule>
    <cfRule type="cellIs" dxfId="44" priority="13" operator="equal">
      <formula>3</formula>
    </cfRule>
    <cfRule type="cellIs" dxfId="43" priority="14" operator="equal">
      <formula>2</formula>
    </cfRule>
    <cfRule type="cellIs" dxfId="42" priority="15" operator="equal">
      <formula>0</formula>
    </cfRule>
  </conditionalFormatting>
  <conditionalFormatting sqref="F231:F235">
    <cfRule type="cellIs" dxfId="41" priority="7" operator="equal">
      <formula>1</formula>
    </cfRule>
    <cfRule type="cellIs" dxfId="40" priority="8" operator="equal">
      <formula>3</formula>
    </cfRule>
    <cfRule type="cellIs" dxfId="39" priority="9" operator="equal">
      <formula>2</formula>
    </cfRule>
    <cfRule type="cellIs" dxfId="38" priority="10" operator="equal">
      <formula>0</formula>
    </cfRule>
  </conditionalFormatting>
  <conditionalFormatting sqref="F229">
    <cfRule type="cellIs" dxfId="37" priority="2" operator="equal">
      <formula>1</formula>
    </cfRule>
    <cfRule type="cellIs" dxfId="36" priority="3" operator="equal">
      <formula>3</formula>
    </cfRule>
    <cfRule type="cellIs" dxfId="35" priority="4" operator="equal">
      <formula>2</formula>
    </cfRule>
    <cfRule type="cellIs" dxfId="34" priority="5" operator="equal">
      <formula>0</formula>
    </cfRule>
  </conditionalFormatting>
  <dataValidations count="1">
    <dataValidation type="whole" allowBlank="1" showInputMessage="1" showErrorMessage="1" error="Geben Sie einen Wert von 0 bis 3 ein!" sqref="F11:F15 F19:F26 F30:F35 F39:F41 F45:F47 F52:F56 F60:F64 F68:F72 F76:F81 F85:F89 F93:F97 F101:F104 F108:F112 F116:F120 F124:F128 F133:F137 F141:F143 F147:F150 F154:F158 F162:F165 F169:F173 F177:F181 F185:F189 F193:F196 F208:F212 F216:F220 F224:F227 F200:F204 F231:F235" xr:uid="{C0516CA9-9A62-456D-B744-521E93D5FE9E}">
      <formula1>0</formula1>
      <formula2>3</formula2>
    </dataValidation>
  </dataValidations>
  <printOptions horizontalCentered="1"/>
  <pageMargins left="0.39370078740157483" right="0.39370078740157483" top="1.5748031496062993" bottom="0.59055118110236227" header="0.39370078740157483" footer="0.31496062992125984"/>
  <pageSetup paperSize="9" fitToHeight="0" orientation="landscape" r:id="rId1"/>
  <headerFooter>
    <oddHeader>&amp;L&amp;"Verdana,Standard"&amp;9&amp;G&amp;C&amp;"Verdana,Fett"&amp;12
IPMA Level D
Antrag auf Rezertifizierung
Selbstbeurteilung Agile Leadership&amp;R&amp;G</oddHeader>
    <oddFooter>&amp;L&amp;"Verdana,Standard"&amp;9© VZPM&amp;C&amp;"Verdana,Standard"&amp;9&amp;F&amp;R&amp;"Verdana,Standard"&amp;9&amp;A Seite &amp;P/&amp;N</oddFooter>
  </headerFooter>
  <legacyDrawingHF r:id="rId2"/>
  <extLst>
    <ext xmlns:x14="http://schemas.microsoft.com/office/spreadsheetml/2009/9/main" uri="{78C0D931-6437-407d-A8EE-F0AAD7539E65}">
      <x14:conditionalFormattings>
        <x14:conditionalFormatting xmlns:xm="http://schemas.microsoft.com/office/excel/2006/main">
          <x14:cfRule type="notContainsText" priority="166" operator="notContains" id="{43CD849E-E5D3-4AC4-8330-A3908464534A}">
            <xm:f>ISERROR(SEARCH("",F11))</xm:f>
            <xm:f>""</xm:f>
            <x14:dxf>
              <fill>
                <patternFill>
                  <bgColor theme="0"/>
                </patternFill>
              </fill>
            </x14:dxf>
          </x14:cfRule>
          <xm:sqref>F11 F200:F204</xm:sqref>
        </x14:conditionalFormatting>
        <x14:conditionalFormatting xmlns:xm="http://schemas.microsoft.com/office/excel/2006/main">
          <x14:cfRule type="notContainsText" priority="161" operator="notContains" id="{04DBD9A0-4713-4AE5-B184-A34895CBB1DE}">
            <xm:f>ISERROR(SEARCH("",F12))</xm:f>
            <xm:f>""</xm:f>
            <x14:dxf>
              <fill>
                <patternFill>
                  <bgColor theme="0"/>
                </patternFill>
              </fill>
            </x14:dxf>
          </x14:cfRule>
          <xm:sqref>F12:F15</xm:sqref>
        </x14:conditionalFormatting>
        <x14:conditionalFormatting xmlns:xm="http://schemas.microsoft.com/office/excel/2006/main">
          <x14:cfRule type="notContainsText" priority="156" operator="notContains" id="{1C258C71-7F06-4169-BCDF-AEB5DE4A476D}">
            <xm:f>ISERROR(SEARCH("",F9))</xm:f>
            <xm:f>""</xm:f>
            <x14:dxf>
              <fill>
                <patternFill>
                  <bgColor theme="0" tint="-0.14996795556505021"/>
                </patternFill>
              </fill>
            </x14:dxf>
          </x14:cfRule>
          <xm:sqref>F9</xm:sqref>
        </x14:conditionalFormatting>
        <x14:conditionalFormatting xmlns:xm="http://schemas.microsoft.com/office/excel/2006/main">
          <x14:cfRule type="notContainsText" priority="151" operator="notContains" id="{9E81E930-80DA-4629-AD1B-25E7BCEA3ED7}">
            <xm:f>ISERROR(SEARCH("",F19))</xm:f>
            <xm:f>""</xm:f>
            <x14:dxf>
              <fill>
                <patternFill>
                  <bgColor theme="0"/>
                </patternFill>
              </fill>
            </x14:dxf>
          </x14:cfRule>
          <xm:sqref>F19:F26</xm:sqref>
        </x14:conditionalFormatting>
        <x14:conditionalFormatting xmlns:xm="http://schemas.microsoft.com/office/excel/2006/main">
          <x14:cfRule type="notContainsText" priority="146" operator="notContains" id="{75C08F11-EF4F-4A2C-B0E2-F811A50B6557}">
            <xm:f>ISERROR(SEARCH("",F30))</xm:f>
            <xm:f>""</xm:f>
            <x14:dxf>
              <fill>
                <patternFill>
                  <bgColor theme="0"/>
                </patternFill>
              </fill>
            </x14:dxf>
          </x14:cfRule>
          <xm:sqref>F224:F227 F216:F220 F208:F212 F193:F196 F185:F189 F177:F181 F169:F173 F162:F165 F154:F158 F147:F150 F141:F143 F133:F137 F124:F128 F116:F120 F108:F112 F101:F104 F93:F97 F85:F89 F76:F81 F68:F72 F60:F64 F52:F56 F45:F47 F39:F41 F30:F35</xm:sqref>
        </x14:conditionalFormatting>
        <x14:conditionalFormatting xmlns:xm="http://schemas.microsoft.com/office/excel/2006/main">
          <x14:cfRule type="notContainsText" priority="141" operator="notContains" id="{516E0872-F5B3-42CC-AF25-3AFA43FE9556}">
            <xm:f>ISERROR(SEARCH("",F17))</xm:f>
            <xm:f>""</xm:f>
            <x14:dxf>
              <fill>
                <patternFill>
                  <bgColor theme="0" tint="-0.14996795556505021"/>
                </patternFill>
              </fill>
            </x14:dxf>
          </x14:cfRule>
          <xm:sqref>F17</xm:sqref>
        </x14:conditionalFormatting>
        <x14:conditionalFormatting xmlns:xm="http://schemas.microsoft.com/office/excel/2006/main">
          <x14:cfRule type="notContainsText" priority="136" operator="notContains" id="{00A5D314-EA91-4DB6-941D-04740EE77C92}">
            <xm:f>ISERROR(SEARCH("",F28))</xm:f>
            <xm:f>""</xm:f>
            <x14:dxf>
              <fill>
                <patternFill>
                  <bgColor theme="0" tint="-0.14996795556505021"/>
                </patternFill>
              </fill>
            </x14:dxf>
          </x14:cfRule>
          <xm:sqref>F28</xm:sqref>
        </x14:conditionalFormatting>
        <x14:conditionalFormatting xmlns:xm="http://schemas.microsoft.com/office/excel/2006/main">
          <x14:cfRule type="notContainsText" priority="131" operator="notContains" id="{955AA411-7B59-4015-AE04-6CD55A8E14BB}">
            <xm:f>ISERROR(SEARCH("",F37))</xm:f>
            <xm:f>""</xm:f>
            <x14:dxf>
              <fill>
                <patternFill>
                  <bgColor theme="0" tint="-0.14996795556505021"/>
                </patternFill>
              </fill>
            </x14:dxf>
          </x14:cfRule>
          <xm:sqref>F37</xm:sqref>
        </x14:conditionalFormatting>
        <x14:conditionalFormatting xmlns:xm="http://schemas.microsoft.com/office/excel/2006/main">
          <x14:cfRule type="notContainsText" priority="126" operator="notContains" id="{BFEEE3F5-2702-4386-98F4-BBC72B00F061}">
            <xm:f>ISERROR(SEARCH("",F43))</xm:f>
            <xm:f>""</xm:f>
            <x14:dxf>
              <fill>
                <patternFill>
                  <bgColor theme="0" tint="-0.14996795556505021"/>
                </patternFill>
              </fill>
            </x14:dxf>
          </x14:cfRule>
          <xm:sqref>F43</xm:sqref>
        </x14:conditionalFormatting>
        <x14:conditionalFormatting xmlns:xm="http://schemas.microsoft.com/office/excel/2006/main">
          <x14:cfRule type="notContainsText" priority="121" operator="notContains" id="{A7FEF495-C374-4D36-A237-FFA83F844BC8}">
            <xm:f>ISERROR(SEARCH("",F50))</xm:f>
            <xm:f>""</xm:f>
            <x14:dxf>
              <fill>
                <patternFill>
                  <bgColor theme="0" tint="-0.14996795556505021"/>
                </patternFill>
              </fill>
            </x14:dxf>
          </x14:cfRule>
          <xm:sqref>F50</xm:sqref>
        </x14:conditionalFormatting>
        <x14:conditionalFormatting xmlns:xm="http://schemas.microsoft.com/office/excel/2006/main">
          <x14:cfRule type="notContainsText" priority="116" operator="notContains" id="{78B865F3-B1E9-4D84-8CA4-BD935102B183}">
            <xm:f>ISERROR(SEARCH("",F58))</xm:f>
            <xm:f>""</xm:f>
            <x14:dxf>
              <fill>
                <patternFill>
                  <bgColor theme="0" tint="-0.14996795556505021"/>
                </patternFill>
              </fill>
            </x14:dxf>
          </x14:cfRule>
          <xm:sqref>F58</xm:sqref>
        </x14:conditionalFormatting>
        <x14:conditionalFormatting xmlns:xm="http://schemas.microsoft.com/office/excel/2006/main">
          <x14:cfRule type="notContainsText" priority="111" operator="notContains" id="{05F2687F-4FF9-47AB-AA76-0BB47AD9B2FC}">
            <xm:f>ISERROR(SEARCH("",F66))</xm:f>
            <xm:f>""</xm:f>
            <x14:dxf>
              <fill>
                <patternFill>
                  <bgColor theme="0" tint="-0.14996795556505021"/>
                </patternFill>
              </fill>
            </x14:dxf>
          </x14:cfRule>
          <xm:sqref>F66</xm:sqref>
        </x14:conditionalFormatting>
        <x14:conditionalFormatting xmlns:xm="http://schemas.microsoft.com/office/excel/2006/main">
          <x14:cfRule type="notContainsText" priority="106" operator="notContains" id="{7CF212FD-FE9C-475C-8DE1-F732830BB211}">
            <xm:f>ISERROR(SEARCH("",F74))</xm:f>
            <xm:f>""</xm:f>
            <x14:dxf>
              <fill>
                <patternFill>
                  <bgColor theme="0" tint="-0.14996795556505021"/>
                </patternFill>
              </fill>
            </x14:dxf>
          </x14:cfRule>
          <xm:sqref>F74</xm:sqref>
        </x14:conditionalFormatting>
        <x14:conditionalFormatting xmlns:xm="http://schemas.microsoft.com/office/excel/2006/main">
          <x14:cfRule type="notContainsText" priority="101" operator="notContains" id="{54481638-EE08-44D8-A0F3-4E54ABBF8772}">
            <xm:f>ISERROR(SEARCH("",F83))</xm:f>
            <xm:f>""</xm:f>
            <x14:dxf>
              <fill>
                <patternFill>
                  <bgColor theme="0" tint="-0.14996795556505021"/>
                </patternFill>
              </fill>
            </x14:dxf>
          </x14:cfRule>
          <xm:sqref>F83</xm:sqref>
        </x14:conditionalFormatting>
        <x14:conditionalFormatting xmlns:xm="http://schemas.microsoft.com/office/excel/2006/main">
          <x14:cfRule type="notContainsText" priority="96" operator="notContains" id="{32CF703D-4FA1-4D51-8381-744EAA74BC6A}">
            <xm:f>ISERROR(SEARCH("",F91))</xm:f>
            <xm:f>""</xm:f>
            <x14:dxf>
              <fill>
                <patternFill>
                  <bgColor theme="0" tint="-0.14996795556505021"/>
                </patternFill>
              </fill>
            </x14:dxf>
          </x14:cfRule>
          <xm:sqref>F91</xm:sqref>
        </x14:conditionalFormatting>
        <x14:conditionalFormatting xmlns:xm="http://schemas.microsoft.com/office/excel/2006/main">
          <x14:cfRule type="notContainsText" priority="91" operator="notContains" id="{6740141B-E44F-482A-B079-6927F91CAB62}">
            <xm:f>ISERROR(SEARCH("",F99))</xm:f>
            <xm:f>""</xm:f>
            <x14:dxf>
              <fill>
                <patternFill>
                  <bgColor theme="0" tint="-0.14996795556505021"/>
                </patternFill>
              </fill>
            </x14:dxf>
          </x14:cfRule>
          <xm:sqref>F99</xm:sqref>
        </x14:conditionalFormatting>
        <x14:conditionalFormatting xmlns:xm="http://schemas.microsoft.com/office/excel/2006/main">
          <x14:cfRule type="notContainsText" priority="86" operator="notContains" id="{B1F63911-DF80-4BCA-BE23-00D2C53A1FDA}">
            <xm:f>ISERROR(SEARCH("",F106))</xm:f>
            <xm:f>""</xm:f>
            <x14:dxf>
              <fill>
                <patternFill>
                  <bgColor theme="0" tint="-0.14996795556505021"/>
                </patternFill>
              </fill>
            </x14:dxf>
          </x14:cfRule>
          <xm:sqref>F106</xm:sqref>
        </x14:conditionalFormatting>
        <x14:conditionalFormatting xmlns:xm="http://schemas.microsoft.com/office/excel/2006/main">
          <x14:cfRule type="notContainsText" priority="81" operator="notContains" id="{D93FACD1-DE47-4DDD-93C3-45FEE1C8A488}">
            <xm:f>ISERROR(SEARCH("",F114))</xm:f>
            <xm:f>""</xm:f>
            <x14:dxf>
              <fill>
                <patternFill>
                  <bgColor theme="0" tint="-0.14996795556505021"/>
                </patternFill>
              </fill>
            </x14:dxf>
          </x14:cfRule>
          <xm:sqref>F114</xm:sqref>
        </x14:conditionalFormatting>
        <x14:conditionalFormatting xmlns:xm="http://schemas.microsoft.com/office/excel/2006/main">
          <x14:cfRule type="notContainsText" priority="76" operator="notContains" id="{7D420D01-1480-4F6E-837C-A7696FFD4E25}">
            <xm:f>ISERROR(SEARCH("",F122))</xm:f>
            <xm:f>""</xm:f>
            <x14:dxf>
              <fill>
                <patternFill>
                  <bgColor theme="0" tint="-0.14996795556505021"/>
                </patternFill>
              </fill>
            </x14:dxf>
          </x14:cfRule>
          <xm:sqref>F122</xm:sqref>
        </x14:conditionalFormatting>
        <x14:conditionalFormatting xmlns:xm="http://schemas.microsoft.com/office/excel/2006/main">
          <x14:cfRule type="notContainsText" priority="71" operator="notContains" id="{108FE8A1-74C7-4129-B99E-23869727C608}">
            <xm:f>ISERROR(SEARCH("",F131))</xm:f>
            <xm:f>""</xm:f>
            <x14:dxf>
              <fill>
                <patternFill>
                  <bgColor theme="0" tint="-0.14996795556505021"/>
                </patternFill>
              </fill>
            </x14:dxf>
          </x14:cfRule>
          <xm:sqref>F131</xm:sqref>
        </x14:conditionalFormatting>
        <x14:conditionalFormatting xmlns:xm="http://schemas.microsoft.com/office/excel/2006/main">
          <x14:cfRule type="notContainsText" priority="66" operator="notContains" id="{740753FB-1E23-4D07-9A92-DAA0C91B8ED8}">
            <xm:f>ISERROR(SEARCH("",F139))</xm:f>
            <xm:f>""</xm:f>
            <x14:dxf>
              <fill>
                <patternFill>
                  <bgColor theme="0" tint="-0.14996795556505021"/>
                </patternFill>
              </fill>
            </x14:dxf>
          </x14:cfRule>
          <xm:sqref>F139</xm:sqref>
        </x14:conditionalFormatting>
        <x14:conditionalFormatting xmlns:xm="http://schemas.microsoft.com/office/excel/2006/main">
          <x14:cfRule type="notContainsText" priority="61" operator="notContains" id="{D38E131E-1C03-4E08-AFFB-AD3A6E149320}">
            <xm:f>ISERROR(SEARCH("",F145))</xm:f>
            <xm:f>""</xm:f>
            <x14:dxf>
              <fill>
                <patternFill>
                  <bgColor theme="0" tint="-0.14996795556505021"/>
                </patternFill>
              </fill>
            </x14:dxf>
          </x14:cfRule>
          <xm:sqref>F145</xm:sqref>
        </x14:conditionalFormatting>
        <x14:conditionalFormatting xmlns:xm="http://schemas.microsoft.com/office/excel/2006/main">
          <x14:cfRule type="notContainsText" priority="56" operator="notContains" id="{FDB2994A-CC57-4239-9451-014A8FB85525}">
            <xm:f>ISERROR(SEARCH("",F152))</xm:f>
            <xm:f>""</xm:f>
            <x14:dxf>
              <fill>
                <patternFill>
                  <bgColor theme="0" tint="-0.14996795556505021"/>
                </patternFill>
              </fill>
            </x14:dxf>
          </x14:cfRule>
          <xm:sqref>F152</xm:sqref>
        </x14:conditionalFormatting>
        <x14:conditionalFormatting xmlns:xm="http://schemas.microsoft.com/office/excel/2006/main">
          <x14:cfRule type="notContainsText" priority="51" operator="notContains" id="{34B1C1E5-5066-4791-8553-C319EAA4B226}">
            <xm:f>ISERROR(SEARCH("",F160))</xm:f>
            <xm:f>""</xm:f>
            <x14:dxf>
              <fill>
                <patternFill>
                  <bgColor theme="0" tint="-0.14996795556505021"/>
                </patternFill>
              </fill>
            </x14:dxf>
          </x14:cfRule>
          <xm:sqref>F160</xm:sqref>
        </x14:conditionalFormatting>
        <x14:conditionalFormatting xmlns:xm="http://schemas.microsoft.com/office/excel/2006/main">
          <x14:cfRule type="notContainsText" priority="46" operator="notContains" id="{58B0D745-DF61-4EF8-92DD-9A4DE25EE8A6}">
            <xm:f>ISERROR(SEARCH("",F167))</xm:f>
            <xm:f>""</xm:f>
            <x14:dxf>
              <fill>
                <patternFill>
                  <bgColor theme="0" tint="-0.14996795556505021"/>
                </patternFill>
              </fill>
            </x14:dxf>
          </x14:cfRule>
          <xm:sqref>F167</xm:sqref>
        </x14:conditionalFormatting>
        <x14:conditionalFormatting xmlns:xm="http://schemas.microsoft.com/office/excel/2006/main">
          <x14:cfRule type="notContainsText" priority="41" operator="notContains" id="{A300E36E-7343-4257-AAEE-B948815956BE}">
            <xm:f>ISERROR(SEARCH("",F175))</xm:f>
            <xm:f>""</xm:f>
            <x14:dxf>
              <fill>
                <patternFill>
                  <bgColor theme="0" tint="-0.14996795556505021"/>
                </patternFill>
              </fill>
            </x14:dxf>
          </x14:cfRule>
          <xm:sqref>F175</xm:sqref>
        </x14:conditionalFormatting>
        <x14:conditionalFormatting xmlns:xm="http://schemas.microsoft.com/office/excel/2006/main">
          <x14:cfRule type="notContainsText" priority="36" operator="notContains" id="{10B3D596-9CB9-4722-B1ED-954E94E5F74D}">
            <xm:f>ISERROR(SEARCH("",F183))</xm:f>
            <xm:f>""</xm:f>
            <x14:dxf>
              <fill>
                <patternFill>
                  <bgColor theme="0" tint="-0.14996795556505021"/>
                </patternFill>
              </fill>
            </x14:dxf>
          </x14:cfRule>
          <xm:sqref>F183</xm:sqref>
        </x14:conditionalFormatting>
        <x14:conditionalFormatting xmlns:xm="http://schemas.microsoft.com/office/excel/2006/main">
          <x14:cfRule type="notContainsText" priority="31" operator="notContains" id="{5C48E28D-5074-4B90-A98B-F2510DA06B02}">
            <xm:f>ISERROR(SEARCH("",F191))</xm:f>
            <xm:f>""</xm:f>
            <x14:dxf>
              <fill>
                <patternFill>
                  <bgColor theme="0" tint="-0.14996795556505021"/>
                </patternFill>
              </fill>
            </x14:dxf>
          </x14:cfRule>
          <xm:sqref>F191</xm:sqref>
        </x14:conditionalFormatting>
        <x14:conditionalFormatting xmlns:xm="http://schemas.microsoft.com/office/excel/2006/main">
          <x14:cfRule type="notContainsText" priority="26" operator="notContains" id="{2A979ACA-1F39-4D2C-874D-1C1B3A379365}">
            <xm:f>ISERROR(SEARCH("",F198))</xm:f>
            <xm:f>""</xm:f>
            <x14:dxf>
              <fill>
                <patternFill>
                  <bgColor theme="0" tint="-0.14996795556505021"/>
                </patternFill>
              </fill>
            </x14:dxf>
          </x14:cfRule>
          <xm:sqref>F198</xm:sqref>
        </x14:conditionalFormatting>
        <x14:conditionalFormatting xmlns:xm="http://schemas.microsoft.com/office/excel/2006/main">
          <x14:cfRule type="notContainsText" priority="21" operator="notContains" id="{8A098003-0070-4449-8007-18B0F994B223}">
            <xm:f>ISERROR(SEARCH("",F206))</xm:f>
            <xm:f>""</xm:f>
            <x14:dxf>
              <fill>
                <patternFill>
                  <bgColor theme="0" tint="-0.14996795556505021"/>
                </patternFill>
              </fill>
            </x14:dxf>
          </x14:cfRule>
          <xm:sqref>F206</xm:sqref>
        </x14:conditionalFormatting>
        <x14:conditionalFormatting xmlns:xm="http://schemas.microsoft.com/office/excel/2006/main">
          <x14:cfRule type="notContainsText" priority="16" operator="notContains" id="{77C8ED70-78D5-4BA4-85A2-7949AC06A640}">
            <xm:f>ISERROR(SEARCH("",F214))</xm:f>
            <xm:f>""</xm:f>
            <x14:dxf>
              <fill>
                <patternFill>
                  <bgColor theme="0" tint="-0.14996795556505021"/>
                </patternFill>
              </fill>
            </x14:dxf>
          </x14:cfRule>
          <xm:sqref>F214</xm:sqref>
        </x14:conditionalFormatting>
        <x14:conditionalFormatting xmlns:xm="http://schemas.microsoft.com/office/excel/2006/main">
          <x14:cfRule type="notContainsText" priority="11" operator="notContains" id="{88A4DE4E-8B68-421A-9083-6849F882DE75}">
            <xm:f>ISERROR(SEARCH("",F222))</xm:f>
            <xm:f>""</xm:f>
            <x14:dxf>
              <fill>
                <patternFill>
                  <bgColor theme="0" tint="-0.14996795556505021"/>
                </patternFill>
              </fill>
            </x14:dxf>
          </x14:cfRule>
          <xm:sqref>F222</xm:sqref>
        </x14:conditionalFormatting>
        <x14:conditionalFormatting xmlns:xm="http://schemas.microsoft.com/office/excel/2006/main">
          <x14:cfRule type="notContainsText" priority="6" operator="notContains" id="{6237B0FB-F9D9-4AEB-816A-61AC8D91682C}">
            <xm:f>ISERROR(SEARCH("",F231))</xm:f>
            <xm:f>""</xm:f>
            <x14:dxf>
              <fill>
                <patternFill>
                  <bgColor theme="0"/>
                </patternFill>
              </fill>
            </x14:dxf>
          </x14:cfRule>
          <xm:sqref>F231:F235</xm:sqref>
        </x14:conditionalFormatting>
        <x14:conditionalFormatting xmlns:xm="http://schemas.microsoft.com/office/excel/2006/main">
          <x14:cfRule type="notContainsText" priority="1" operator="notContains" id="{1502807E-DD74-4AFA-950F-988E2C656886}">
            <xm:f>ISERROR(SEARCH("",F229))</xm:f>
            <xm:f>""</xm:f>
            <x14:dxf>
              <fill>
                <patternFill>
                  <bgColor theme="0" tint="-0.14996795556505021"/>
                </patternFill>
              </fill>
            </x14:dxf>
          </x14:cfRule>
          <xm:sqref>F229</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2"/>
  <dimension ref="A1:E24"/>
  <sheetViews>
    <sheetView showGridLines="0" zoomScaleNormal="100" workbookViewId="0"/>
  </sheetViews>
  <sheetFormatPr baseColWidth="10" defaultColWidth="11.453125" defaultRowHeight="18" customHeight="1" x14ac:dyDescent="0.35"/>
  <cols>
    <col min="1" max="1" width="22.7265625" style="2" customWidth="1"/>
    <col min="2" max="2" width="12.7265625" style="2" customWidth="1"/>
    <col min="3" max="3" width="22.54296875" style="2" bestFit="1" customWidth="1"/>
    <col min="4" max="5" width="24.7265625" style="2" customWidth="1"/>
    <col min="6" max="16384" width="11.453125" style="2"/>
  </cols>
  <sheetData>
    <row r="1" spans="1:5" ht="10" customHeight="1" x14ac:dyDescent="0.35"/>
    <row r="2" spans="1:5" ht="18" customHeight="1" x14ac:dyDescent="0.35">
      <c r="A2" s="122" t="s">
        <v>16</v>
      </c>
      <c r="B2" s="345" t="s">
        <v>3</v>
      </c>
      <c r="C2" s="345"/>
      <c r="D2" s="345"/>
      <c r="E2" s="345"/>
    </row>
    <row r="3" spans="1:5" ht="18" customHeight="1" x14ac:dyDescent="0.35">
      <c r="A3" s="122" t="s">
        <v>17</v>
      </c>
      <c r="B3" s="346" t="s">
        <v>45</v>
      </c>
      <c r="C3" s="345"/>
      <c r="D3" s="345"/>
      <c r="E3" s="345"/>
    </row>
    <row r="4" spans="1:5" ht="18" customHeight="1" x14ac:dyDescent="0.35">
      <c r="A4" s="122" t="s">
        <v>18</v>
      </c>
      <c r="B4" s="347" t="s">
        <v>1057</v>
      </c>
      <c r="C4" s="348"/>
      <c r="D4" s="348"/>
      <c r="E4" s="348"/>
    </row>
    <row r="5" spans="1:5" ht="18" customHeight="1" x14ac:dyDescent="0.35">
      <c r="A5" s="122" t="s">
        <v>19</v>
      </c>
      <c r="B5" s="349">
        <v>9.1999999999999993</v>
      </c>
      <c r="C5" s="349"/>
      <c r="D5" s="349"/>
      <c r="E5" s="349"/>
    </row>
    <row r="6" spans="1:5" ht="18" customHeight="1" x14ac:dyDescent="0.35">
      <c r="A6" s="27" t="s">
        <v>46</v>
      </c>
      <c r="B6" s="350" t="s">
        <v>1058</v>
      </c>
      <c r="C6" s="345"/>
      <c r="D6" s="345"/>
      <c r="E6" s="345"/>
    </row>
    <row r="7" spans="1:5" ht="18" customHeight="1" x14ac:dyDescent="0.35">
      <c r="A7" s="122" t="s">
        <v>20</v>
      </c>
      <c r="B7" s="351" t="str">
        <f ca="1">MID(CELL("DATEINAME"),FIND("[",CELL("DATEINAME"))+1,FIND("]",CELL("DATEINAME"))-FIND("[",CELL("DATEINAME"))-6)</f>
        <v>VZPM_PMLD_Rezertifizierungsantrag_V9.2_DE</v>
      </c>
      <c r="C7" s="351"/>
      <c r="D7" s="351"/>
      <c r="E7" s="351"/>
    </row>
    <row r="9" spans="1:5" ht="18" customHeight="1" x14ac:dyDescent="0.35">
      <c r="A9" s="3" t="s">
        <v>24</v>
      </c>
    </row>
    <row r="10" spans="1:5" ht="10" customHeight="1" x14ac:dyDescent="0.35"/>
    <row r="11" spans="1:5" ht="18" customHeight="1" x14ac:dyDescent="0.35">
      <c r="A11" s="122" t="s">
        <v>25</v>
      </c>
      <c r="B11" s="28" t="s">
        <v>0</v>
      </c>
      <c r="C11" s="122" t="s">
        <v>26</v>
      </c>
      <c r="D11" s="122" t="s">
        <v>4</v>
      </c>
      <c r="E11" s="122" t="s">
        <v>1</v>
      </c>
    </row>
    <row r="12" spans="1:5" ht="18" customHeight="1" x14ac:dyDescent="0.35">
      <c r="A12" s="203" t="s">
        <v>27</v>
      </c>
      <c r="B12" s="204">
        <v>43433</v>
      </c>
      <c r="C12" s="203" t="s">
        <v>30</v>
      </c>
      <c r="D12" s="203" t="s">
        <v>31</v>
      </c>
      <c r="E12" s="203"/>
    </row>
    <row r="13" spans="1:5" ht="18" customHeight="1" x14ac:dyDescent="0.35">
      <c r="A13" s="203" t="s">
        <v>28</v>
      </c>
      <c r="B13" s="204">
        <v>44903</v>
      </c>
      <c r="C13" s="203" t="s">
        <v>29</v>
      </c>
      <c r="D13" s="203" t="s">
        <v>3</v>
      </c>
      <c r="E13" s="203"/>
    </row>
    <row r="15" spans="1:5" ht="18" customHeight="1" x14ac:dyDescent="0.35">
      <c r="A15" s="3" t="s">
        <v>21</v>
      </c>
      <c r="D15" s="4"/>
    </row>
    <row r="16" spans="1:5" ht="10" customHeight="1" x14ac:dyDescent="0.35"/>
    <row r="17" spans="1:5" ht="18" customHeight="1" x14ac:dyDescent="0.35">
      <c r="A17" s="122" t="s">
        <v>0</v>
      </c>
      <c r="B17" s="28" t="s">
        <v>19</v>
      </c>
      <c r="C17" s="122" t="s">
        <v>22</v>
      </c>
      <c r="D17" s="344" t="s">
        <v>23</v>
      </c>
      <c r="E17" s="344"/>
    </row>
    <row r="18" spans="1:5" ht="18" customHeight="1" x14ac:dyDescent="0.35">
      <c r="A18" s="205">
        <v>44901</v>
      </c>
      <c r="B18" s="206">
        <v>9.1999999999999993</v>
      </c>
      <c r="C18" s="207" t="s">
        <v>3</v>
      </c>
      <c r="D18" s="343" t="s">
        <v>1059</v>
      </c>
      <c r="E18" s="342"/>
    </row>
    <row r="19" spans="1:5" ht="18" customHeight="1" x14ac:dyDescent="0.35">
      <c r="A19" s="205">
        <v>44775</v>
      </c>
      <c r="B19" s="206">
        <v>9.1</v>
      </c>
      <c r="C19" s="278" t="s">
        <v>3</v>
      </c>
      <c r="D19" s="343" t="s">
        <v>1040</v>
      </c>
      <c r="E19" s="342"/>
    </row>
    <row r="20" spans="1:5" ht="18" customHeight="1" x14ac:dyDescent="0.35">
      <c r="A20" s="205">
        <v>44441</v>
      </c>
      <c r="B20" s="206">
        <v>9</v>
      </c>
      <c r="C20" s="277" t="s">
        <v>3</v>
      </c>
      <c r="D20" s="343" t="s">
        <v>893</v>
      </c>
      <c r="E20" s="342"/>
    </row>
    <row r="21" spans="1:5" ht="18" customHeight="1" x14ac:dyDescent="0.35">
      <c r="A21" s="205">
        <v>43595</v>
      </c>
      <c r="B21" s="206">
        <v>8.1</v>
      </c>
      <c r="C21" s="235" t="s">
        <v>550</v>
      </c>
      <c r="D21" s="343" t="s">
        <v>549</v>
      </c>
      <c r="E21" s="342"/>
    </row>
    <row r="22" spans="1:5" ht="18" customHeight="1" x14ac:dyDescent="0.35">
      <c r="A22" s="205">
        <v>43464</v>
      </c>
      <c r="B22" s="206">
        <v>8</v>
      </c>
      <c r="C22" s="203" t="s">
        <v>3</v>
      </c>
      <c r="D22" s="343" t="s">
        <v>540</v>
      </c>
      <c r="E22" s="342"/>
    </row>
    <row r="23" spans="1:5" ht="18" customHeight="1" x14ac:dyDescent="0.35">
      <c r="A23" s="205">
        <v>43432</v>
      </c>
      <c r="B23" s="206">
        <v>7.8</v>
      </c>
      <c r="C23" s="203" t="s">
        <v>3</v>
      </c>
      <c r="D23" s="341" t="s">
        <v>184</v>
      </c>
      <c r="E23" s="342"/>
    </row>
    <row r="24" spans="1:5" ht="18" customHeight="1" x14ac:dyDescent="0.35">
      <c r="A24" s="144"/>
      <c r="B24" s="145"/>
      <c r="C24" s="146"/>
      <c r="D24" s="147"/>
      <c r="E24" s="146"/>
    </row>
  </sheetData>
  <sheetProtection algorithmName="SHA-512" hashValue="XnztldGyFNSAtDwMiuhtCNuIdS7Cz7ZSnfPqDHB7lEREc0aH8wt44jRIqd79HrfyvLnyQuP5gjzn1pyoHc0qtg==" saltValue="p3NRAvKHBilh5KgFbS5X+g==" spinCount="100000" sheet="1" objects="1" scenarios="1"/>
  <mergeCells count="13">
    <mergeCell ref="D23:E23"/>
    <mergeCell ref="D22:E22"/>
    <mergeCell ref="D17:E17"/>
    <mergeCell ref="B2:E2"/>
    <mergeCell ref="B3:E3"/>
    <mergeCell ref="B4:E4"/>
    <mergeCell ref="B5:E5"/>
    <mergeCell ref="B6:E6"/>
    <mergeCell ref="B7:E7"/>
    <mergeCell ref="D18:E18"/>
    <mergeCell ref="D21:E21"/>
    <mergeCell ref="D20:E20"/>
    <mergeCell ref="D19:E19"/>
  </mergeCells>
  <printOptions horizontalCentered="1"/>
  <pageMargins left="0.39370078740157483" right="0.39370078740157483" top="1.3779527559055118" bottom="0.59055118110236227" header="0.19685039370078741" footer="0.31496062992125984"/>
  <pageSetup paperSize="9" orientation="landscape" r:id="rId1"/>
  <headerFooter>
    <oddHeader>&amp;L&amp;"Verdana,Standard"&amp;9&amp;G&amp;C&amp;"Verdana,Fett"&amp;12
IPMA Level D
Antrag auf Rezertifizierung
Verwaltungsmethodik&amp;R&amp;G</oddHeader>
    <oddFooter>&amp;L&amp;"Verdana,Standard"&amp;9© VZPM&amp;C&amp;"Verdana,Standard"&amp;9&amp;F&amp;R&amp;"Verdana,Standard"&amp;9&amp;A Seite &amp;P/&amp;N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21"/>
  <dimension ref="A1:B271"/>
  <sheetViews>
    <sheetView zoomScaleNormal="100" workbookViewId="0"/>
  </sheetViews>
  <sheetFormatPr baseColWidth="10" defaultColWidth="11.453125" defaultRowHeight="18" customHeight="1" x14ac:dyDescent="0.35"/>
  <cols>
    <col min="1" max="1" width="24" style="1" customWidth="1"/>
    <col min="2" max="2" width="74.26953125" style="1" bestFit="1" customWidth="1"/>
    <col min="3" max="16384" width="11.453125" style="1"/>
  </cols>
  <sheetData>
    <row r="1" spans="1:2" ht="18" customHeight="1" x14ac:dyDescent="0.35">
      <c r="A1" s="15" t="s">
        <v>48</v>
      </c>
      <c r="B1" s="15" t="s">
        <v>70</v>
      </c>
    </row>
    <row r="2" spans="1:2" ht="18" customHeight="1" x14ac:dyDescent="0.35">
      <c r="B2" s="15" t="s">
        <v>71</v>
      </c>
    </row>
    <row r="3" spans="1:2" ht="18" customHeight="1" x14ac:dyDescent="0.35">
      <c r="B3" s="15"/>
    </row>
    <row r="4" spans="1:2" ht="18" customHeight="1" x14ac:dyDescent="0.35">
      <c r="A4" s="15" t="s">
        <v>72</v>
      </c>
      <c r="B4" s="15" t="s">
        <v>77</v>
      </c>
    </row>
    <row r="5" spans="1:2" ht="18" customHeight="1" x14ac:dyDescent="0.35">
      <c r="B5" s="15" t="s">
        <v>73</v>
      </c>
    </row>
    <row r="6" spans="1:2" ht="18" customHeight="1" x14ac:dyDescent="0.35">
      <c r="B6" s="139" t="s">
        <v>165</v>
      </c>
    </row>
    <row r="7" spans="1:2" ht="18" customHeight="1" x14ac:dyDescent="0.35">
      <c r="B7" s="15" t="s">
        <v>74</v>
      </c>
    </row>
    <row r="8" spans="1:2" ht="18" customHeight="1" x14ac:dyDescent="0.35">
      <c r="B8" s="15" t="s">
        <v>75</v>
      </c>
    </row>
    <row r="9" spans="1:2" ht="18" customHeight="1" x14ac:dyDescent="0.35">
      <c r="B9" s="15" t="s">
        <v>76</v>
      </c>
    </row>
    <row r="10" spans="1:2" ht="18" customHeight="1" x14ac:dyDescent="0.35">
      <c r="B10" s="89" t="s">
        <v>143</v>
      </c>
    </row>
    <row r="11" spans="1:2" ht="18" customHeight="1" x14ac:dyDescent="0.35">
      <c r="B11" s="15" t="s">
        <v>78</v>
      </c>
    </row>
    <row r="12" spans="1:2" ht="18" customHeight="1" x14ac:dyDescent="0.35">
      <c r="B12" s="139" t="s">
        <v>166</v>
      </c>
    </row>
    <row r="13" spans="1:2" ht="18" customHeight="1" x14ac:dyDescent="0.35">
      <c r="B13" s="15" t="s">
        <v>79</v>
      </c>
    </row>
    <row r="14" spans="1:2" ht="18" customHeight="1" x14ac:dyDescent="0.35">
      <c r="B14" s="15" t="s">
        <v>80</v>
      </c>
    </row>
    <row r="15" spans="1:2" ht="18" customHeight="1" x14ac:dyDescent="0.35">
      <c r="B15" s="15" t="s">
        <v>81</v>
      </c>
    </row>
    <row r="16" spans="1:2" ht="18" customHeight="1" x14ac:dyDescent="0.35">
      <c r="B16" s="15" t="s">
        <v>82</v>
      </c>
    </row>
    <row r="17" spans="1:2" ht="18" customHeight="1" x14ac:dyDescent="0.35">
      <c r="B17" s="15" t="s">
        <v>83</v>
      </c>
    </row>
    <row r="19" spans="1:2" ht="18" customHeight="1" x14ac:dyDescent="0.35">
      <c r="A19" s="15" t="s">
        <v>84</v>
      </c>
      <c r="B19" s="15" t="s">
        <v>85</v>
      </c>
    </row>
    <row r="20" spans="1:2" ht="18" customHeight="1" x14ac:dyDescent="0.35">
      <c r="A20" s="15"/>
      <c r="B20" s="15" t="s">
        <v>86</v>
      </c>
    </row>
    <row r="21" spans="1:2" ht="18" customHeight="1" x14ac:dyDescent="0.35">
      <c r="A21" s="15"/>
      <c r="B21" s="15" t="s">
        <v>87</v>
      </c>
    </row>
    <row r="23" spans="1:2" ht="18" customHeight="1" x14ac:dyDescent="0.35">
      <c r="A23" s="15" t="s">
        <v>88</v>
      </c>
      <c r="B23" s="15" t="s">
        <v>57</v>
      </c>
    </row>
    <row r="24" spans="1:2" ht="18" customHeight="1" x14ac:dyDescent="0.35">
      <c r="B24" s="15" t="s">
        <v>89</v>
      </c>
    </row>
    <row r="25" spans="1:2" ht="18" customHeight="1" x14ac:dyDescent="0.35">
      <c r="B25" s="15" t="s">
        <v>90</v>
      </c>
    </row>
    <row r="27" spans="1:2" ht="18" customHeight="1" x14ac:dyDescent="0.35">
      <c r="A27" s="43" t="s">
        <v>106</v>
      </c>
      <c r="B27" s="43" t="s">
        <v>110</v>
      </c>
    </row>
    <row r="28" spans="1:2" ht="18" customHeight="1" x14ac:dyDescent="0.35">
      <c r="B28" s="43" t="s">
        <v>107</v>
      </c>
    </row>
    <row r="29" spans="1:2" ht="18" customHeight="1" x14ac:dyDescent="0.35">
      <c r="B29" s="43" t="s">
        <v>109</v>
      </c>
    </row>
    <row r="30" spans="1:2" ht="18" customHeight="1" x14ac:dyDescent="0.35">
      <c r="B30" s="43" t="s">
        <v>108</v>
      </c>
    </row>
    <row r="32" spans="1:2" ht="18" customHeight="1" x14ac:dyDescent="0.35">
      <c r="A32" s="51" t="s">
        <v>12</v>
      </c>
      <c r="B32" s="51" t="s">
        <v>139</v>
      </c>
    </row>
    <row r="33" spans="1:2" ht="18" customHeight="1" x14ac:dyDescent="0.35">
      <c r="B33" s="51" t="s">
        <v>38</v>
      </c>
    </row>
    <row r="35" spans="1:2" ht="18" customHeight="1" x14ac:dyDescent="0.35">
      <c r="A35" s="96" t="s">
        <v>145</v>
      </c>
      <c r="B35" s="96" t="s">
        <v>146</v>
      </c>
    </row>
    <row r="36" spans="1:2" ht="18" customHeight="1" x14ac:dyDescent="0.35">
      <c r="B36" s="109" t="s">
        <v>147</v>
      </c>
    </row>
    <row r="38" spans="1:2" ht="18" customHeight="1" x14ac:dyDescent="0.35">
      <c r="A38" s="110" t="s">
        <v>152</v>
      </c>
      <c r="B38" s="110" t="s">
        <v>155</v>
      </c>
    </row>
    <row r="39" spans="1:2" ht="18" customHeight="1" x14ac:dyDescent="0.35">
      <c r="B39" s="110" t="s">
        <v>156</v>
      </c>
    </row>
    <row r="41" spans="1:2" ht="18" customHeight="1" x14ac:dyDescent="0.35">
      <c r="A41" s="139" t="s">
        <v>167</v>
      </c>
      <c r="B41" s="208" t="s">
        <v>852</v>
      </c>
    </row>
    <row r="42" spans="1:2" ht="18" customHeight="1" x14ac:dyDescent="0.35">
      <c r="B42" s="208" t="s">
        <v>853</v>
      </c>
    </row>
    <row r="43" spans="1:2" ht="18" customHeight="1" x14ac:dyDescent="0.35">
      <c r="B43" s="208" t="s">
        <v>854</v>
      </c>
    </row>
    <row r="44" spans="1:2" ht="18" customHeight="1" x14ac:dyDescent="0.35">
      <c r="B44" s="208" t="s">
        <v>855</v>
      </c>
    </row>
    <row r="45" spans="1:2" ht="18" customHeight="1" x14ac:dyDescent="0.35">
      <c r="B45" s="208" t="s">
        <v>856</v>
      </c>
    </row>
    <row r="46" spans="1:2" ht="18" customHeight="1" x14ac:dyDescent="0.35">
      <c r="B46" s="8" t="s">
        <v>41</v>
      </c>
    </row>
    <row r="47" spans="1:2" ht="18" customHeight="1" x14ac:dyDescent="0.35">
      <c r="B47" s="8" t="s">
        <v>42</v>
      </c>
    </row>
    <row r="48" spans="1:2" ht="18" customHeight="1" x14ac:dyDescent="0.35">
      <c r="B48" s="208" t="s">
        <v>857</v>
      </c>
    </row>
    <row r="49" spans="1:2" ht="18" customHeight="1" x14ac:dyDescent="0.35">
      <c r="B49" s="208" t="s">
        <v>858</v>
      </c>
    </row>
    <row r="50" spans="1:2" ht="18" customHeight="1" x14ac:dyDescent="0.35">
      <c r="B50" s="208" t="s">
        <v>859</v>
      </c>
    </row>
    <row r="51" spans="1:2" ht="18" customHeight="1" x14ac:dyDescent="0.35">
      <c r="B51" s="208" t="s">
        <v>860</v>
      </c>
    </row>
    <row r="52" spans="1:2" ht="18" customHeight="1" x14ac:dyDescent="0.35">
      <c r="B52" s="208" t="s">
        <v>861</v>
      </c>
    </row>
    <row r="53" spans="1:2" ht="18" customHeight="1" x14ac:dyDescent="0.35">
      <c r="B53" s="208" t="s">
        <v>862</v>
      </c>
    </row>
    <row r="54" spans="1:2" ht="18" customHeight="1" x14ac:dyDescent="0.35">
      <c r="B54" s="208" t="s">
        <v>863</v>
      </c>
    </row>
    <row r="55" spans="1:2" ht="18" customHeight="1" x14ac:dyDescent="0.35">
      <c r="B55" s="208" t="s">
        <v>187</v>
      </c>
    </row>
    <row r="56" spans="1:2" ht="18" customHeight="1" x14ac:dyDescent="0.35">
      <c r="B56" s="14" t="s">
        <v>44</v>
      </c>
    </row>
    <row r="58" spans="1:2" ht="18" customHeight="1" x14ac:dyDescent="0.35">
      <c r="A58" s="159" t="s">
        <v>174</v>
      </c>
      <c r="B58" s="159" t="s">
        <v>175</v>
      </c>
    </row>
    <row r="59" spans="1:2" ht="18" customHeight="1" x14ac:dyDescent="0.35">
      <c r="B59" s="208" t="s">
        <v>1039</v>
      </c>
    </row>
    <row r="60" spans="1:2" ht="18" customHeight="1" x14ac:dyDescent="0.35">
      <c r="B60" s="159" t="s">
        <v>176</v>
      </c>
    </row>
    <row r="61" spans="1:2" ht="18" customHeight="1" x14ac:dyDescent="0.35">
      <c r="B61" s="159" t="s">
        <v>177</v>
      </c>
    </row>
    <row r="62" spans="1:2" ht="18" customHeight="1" x14ac:dyDescent="0.35">
      <c r="B62" s="159" t="s">
        <v>178</v>
      </c>
    </row>
    <row r="63" spans="1:2" ht="18" customHeight="1" x14ac:dyDescent="0.35">
      <c r="B63" s="159" t="s">
        <v>820</v>
      </c>
    </row>
    <row r="64" spans="1:2" ht="18" customHeight="1" x14ac:dyDescent="0.35">
      <c r="B64" s="159" t="s">
        <v>821</v>
      </c>
    </row>
    <row r="65" spans="2:2" ht="18" customHeight="1" x14ac:dyDescent="0.35">
      <c r="B65" s="159" t="s">
        <v>822</v>
      </c>
    </row>
    <row r="66" spans="2:2" ht="18" customHeight="1" x14ac:dyDescent="0.35">
      <c r="B66" s="159" t="s">
        <v>823</v>
      </c>
    </row>
    <row r="67" spans="2:2" ht="18" customHeight="1" x14ac:dyDescent="0.35">
      <c r="B67" s="159" t="s">
        <v>824</v>
      </c>
    </row>
    <row r="68" spans="2:2" ht="18" customHeight="1" x14ac:dyDescent="0.35">
      <c r="B68" s="159" t="s">
        <v>825</v>
      </c>
    </row>
    <row r="69" spans="2:2" ht="18" customHeight="1" x14ac:dyDescent="0.35">
      <c r="B69" s="159" t="s">
        <v>826</v>
      </c>
    </row>
    <row r="70" spans="2:2" ht="18" customHeight="1" x14ac:dyDescent="0.35">
      <c r="B70" s="159" t="s">
        <v>827</v>
      </c>
    </row>
    <row r="71" spans="2:2" ht="18" customHeight="1" x14ac:dyDescent="0.35">
      <c r="B71" s="159" t="s">
        <v>828</v>
      </c>
    </row>
    <row r="72" spans="2:2" ht="18" customHeight="1" x14ac:dyDescent="0.35">
      <c r="B72" s="159" t="s">
        <v>829</v>
      </c>
    </row>
    <row r="73" spans="2:2" ht="18" customHeight="1" x14ac:dyDescent="0.35">
      <c r="B73" s="159" t="s">
        <v>830</v>
      </c>
    </row>
    <row r="74" spans="2:2" ht="18" customHeight="1" x14ac:dyDescent="0.35">
      <c r="B74" s="159" t="s">
        <v>831</v>
      </c>
    </row>
    <row r="75" spans="2:2" ht="18" customHeight="1" x14ac:dyDescent="0.35">
      <c r="B75" s="159" t="s">
        <v>832</v>
      </c>
    </row>
    <row r="76" spans="2:2" ht="18" customHeight="1" x14ac:dyDescent="0.35">
      <c r="B76" s="159" t="s">
        <v>833</v>
      </c>
    </row>
    <row r="77" spans="2:2" ht="18" customHeight="1" x14ac:dyDescent="0.35">
      <c r="B77" s="159" t="s">
        <v>834</v>
      </c>
    </row>
    <row r="78" spans="2:2" ht="18" customHeight="1" x14ac:dyDescent="0.35">
      <c r="B78" s="159" t="s">
        <v>835</v>
      </c>
    </row>
    <row r="79" spans="2:2" ht="18" customHeight="1" x14ac:dyDescent="0.35">
      <c r="B79" s="159" t="s">
        <v>836</v>
      </c>
    </row>
    <row r="80" spans="2:2" ht="18" customHeight="1" x14ac:dyDescent="0.35">
      <c r="B80" s="208" t="s">
        <v>1056</v>
      </c>
    </row>
    <row r="81" spans="1:2" ht="18" customHeight="1" x14ac:dyDescent="0.35">
      <c r="B81" s="160" t="s">
        <v>837</v>
      </c>
    </row>
    <row r="82" spans="1:2" ht="18" customHeight="1" x14ac:dyDescent="0.35">
      <c r="B82" s="161" t="s">
        <v>838</v>
      </c>
    </row>
    <row r="83" spans="1:2" ht="18" customHeight="1" x14ac:dyDescent="0.35">
      <c r="B83" s="161" t="s">
        <v>839</v>
      </c>
    </row>
    <row r="84" spans="1:2" ht="18" customHeight="1" x14ac:dyDescent="0.35">
      <c r="B84" s="161" t="s">
        <v>840</v>
      </c>
    </row>
    <row r="85" spans="1:2" ht="18" customHeight="1" x14ac:dyDescent="0.35">
      <c r="B85" s="159" t="s">
        <v>841</v>
      </c>
    </row>
    <row r="86" spans="1:2" ht="18" customHeight="1" x14ac:dyDescent="0.35">
      <c r="B86" s="159" t="s">
        <v>842</v>
      </c>
    </row>
    <row r="87" spans="1:2" ht="18" customHeight="1" x14ac:dyDescent="0.35">
      <c r="B87" s="159" t="s">
        <v>843</v>
      </c>
    </row>
    <row r="88" spans="1:2" ht="18" customHeight="1" x14ac:dyDescent="0.35">
      <c r="B88" s="159" t="s">
        <v>844</v>
      </c>
    </row>
    <row r="89" spans="1:2" ht="18" customHeight="1" x14ac:dyDescent="0.35">
      <c r="B89" s="161" t="s">
        <v>845</v>
      </c>
    </row>
    <row r="90" spans="1:2" ht="18" customHeight="1" x14ac:dyDescent="0.35">
      <c r="B90" s="159" t="s">
        <v>846</v>
      </c>
    </row>
    <row r="91" spans="1:2" ht="18" customHeight="1" x14ac:dyDescent="0.35">
      <c r="B91" s="159" t="s">
        <v>847</v>
      </c>
    </row>
    <row r="93" spans="1:2" ht="18" customHeight="1" x14ac:dyDescent="0.35">
      <c r="A93" s="161" t="s">
        <v>195</v>
      </c>
      <c r="B93" s="208" t="s">
        <v>1047</v>
      </c>
    </row>
    <row r="94" spans="1:2" ht="18" customHeight="1" x14ac:dyDescent="0.35">
      <c r="A94" s="161"/>
      <c r="B94" s="208" t="s">
        <v>1048</v>
      </c>
    </row>
    <row r="95" spans="1:2" ht="18" customHeight="1" x14ac:dyDescent="0.35">
      <c r="B95" s="161" t="s">
        <v>196</v>
      </c>
    </row>
    <row r="96" spans="1:2" ht="18" customHeight="1" x14ac:dyDescent="0.35">
      <c r="B96" s="161" t="s">
        <v>197</v>
      </c>
    </row>
    <row r="97" spans="1:2" ht="18" customHeight="1" x14ac:dyDescent="0.35">
      <c r="B97" s="208" t="s">
        <v>1049</v>
      </c>
    </row>
    <row r="98" spans="1:2" ht="18" customHeight="1" x14ac:dyDescent="0.35">
      <c r="B98" s="208" t="s">
        <v>1051</v>
      </c>
    </row>
    <row r="99" spans="1:2" ht="18" customHeight="1" x14ac:dyDescent="0.35">
      <c r="B99" s="208" t="s">
        <v>1046</v>
      </c>
    </row>
    <row r="100" spans="1:2" ht="18" customHeight="1" x14ac:dyDescent="0.35">
      <c r="B100" s="208" t="s">
        <v>1050</v>
      </c>
    </row>
    <row r="101" spans="1:2" ht="18" customHeight="1" x14ac:dyDescent="0.35">
      <c r="B101" s="161" t="s">
        <v>198</v>
      </c>
    </row>
    <row r="103" spans="1:2" ht="18" customHeight="1" x14ac:dyDescent="0.35">
      <c r="A103" s="208" t="s">
        <v>1038</v>
      </c>
      <c r="B103" t="s">
        <v>551</v>
      </c>
    </row>
    <row r="104" spans="1:2" ht="18" customHeight="1" x14ac:dyDescent="0.35">
      <c r="A104" s="208"/>
      <c r="B104" t="s">
        <v>894</v>
      </c>
    </row>
    <row r="105" spans="1:2" ht="18" customHeight="1" x14ac:dyDescent="0.35">
      <c r="A105" s="208"/>
      <c r="B105" t="s">
        <v>895</v>
      </c>
    </row>
    <row r="106" spans="1:2" ht="18" customHeight="1" x14ac:dyDescent="0.35">
      <c r="A106" s="208"/>
      <c r="B106" t="s">
        <v>896</v>
      </c>
    </row>
    <row r="107" spans="1:2" ht="18" customHeight="1" x14ac:dyDescent="0.35">
      <c r="A107" s="208"/>
      <c r="B107" t="s">
        <v>897</v>
      </c>
    </row>
    <row r="108" spans="1:2" ht="18" customHeight="1" x14ac:dyDescent="0.35">
      <c r="A108" s="208"/>
      <c r="B108" t="s">
        <v>898</v>
      </c>
    </row>
    <row r="109" spans="1:2" ht="18" customHeight="1" x14ac:dyDescent="0.35">
      <c r="A109" s="208"/>
      <c r="B109" t="s">
        <v>899</v>
      </c>
    </row>
    <row r="110" spans="1:2" ht="18" customHeight="1" x14ac:dyDescent="0.35">
      <c r="A110" s="208"/>
      <c r="B110" t="s">
        <v>900</v>
      </c>
    </row>
    <row r="111" spans="1:2" ht="18" customHeight="1" x14ac:dyDescent="0.35">
      <c r="A111" s="208"/>
      <c r="B111" t="s">
        <v>901</v>
      </c>
    </row>
    <row r="112" spans="1:2" ht="18" customHeight="1" x14ac:dyDescent="0.35">
      <c r="A112" s="208"/>
      <c r="B112" t="s">
        <v>552</v>
      </c>
    </row>
    <row r="113" spans="1:2" ht="18" customHeight="1" x14ac:dyDescent="0.35">
      <c r="A113" s="208"/>
      <c r="B113" t="s">
        <v>902</v>
      </c>
    </row>
    <row r="114" spans="1:2" ht="18" customHeight="1" x14ac:dyDescent="0.35">
      <c r="A114" s="208"/>
      <c r="B114" t="s">
        <v>903</v>
      </c>
    </row>
    <row r="115" spans="1:2" ht="18" customHeight="1" x14ac:dyDescent="0.35">
      <c r="A115" s="208"/>
      <c r="B115" t="s">
        <v>904</v>
      </c>
    </row>
    <row r="116" spans="1:2" ht="18" customHeight="1" x14ac:dyDescent="0.35">
      <c r="A116" s="208"/>
      <c r="B116" t="s">
        <v>905</v>
      </c>
    </row>
    <row r="117" spans="1:2" ht="18" customHeight="1" x14ac:dyDescent="0.35">
      <c r="A117" s="208"/>
      <c r="B117" t="s">
        <v>554</v>
      </c>
    </row>
    <row r="118" spans="1:2" ht="18" customHeight="1" x14ac:dyDescent="0.35">
      <c r="A118" s="208"/>
      <c r="B118" t="s">
        <v>906</v>
      </c>
    </row>
    <row r="119" spans="1:2" ht="18" customHeight="1" x14ac:dyDescent="0.35">
      <c r="A119" s="208"/>
      <c r="B119" t="s">
        <v>907</v>
      </c>
    </row>
    <row r="120" spans="1:2" ht="18" customHeight="1" x14ac:dyDescent="0.35">
      <c r="A120" s="208"/>
      <c r="B120" t="s">
        <v>908</v>
      </c>
    </row>
    <row r="121" spans="1:2" ht="18" customHeight="1" x14ac:dyDescent="0.35">
      <c r="A121" s="208"/>
      <c r="B121" t="s">
        <v>1042</v>
      </c>
    </row>
    <row r="122" spans="1:2" ht="18" customHeight="1" x14ac:dyDescent="0.35">
      <c r="A122" s="208"/>
      <c r="B122" t="s">
        <v>909</v>
      </c>
    </row>
    <row r="123" spans="1:2" ht="18" customHeight="1" x14ac:dyDescent="0.35">
      <c r="A123" s="208"/>
      <c r="B123" t="s">
        <v>910</v>
      </c>
    </row>
    <row r="124" spans="1:2" ht="18" customHeight="1" x14ac:dyDescent="0.35">
      <c r="A124" s="208"/>
      <c r="B124" t="s">
        <v>987</v>
      </c>
    </row>
    <row r="125" spans="1:2" ht="18" customHeight="1" x14ac:dyDescent="0.35">
      <c r="A125" s="208"/>
      <c r="B125" t="s">
        <v>911</v>
      </c>
    </row>
    <row r="126" spans="1:2" ht="18" customHeight="1" x14ac:dyDescent="0.35">
      <c r="A126" s="208"/>
      <c r="B126" t="s">
        <v>912</v>
      </c>
    </row>
    <row r="127" spans="1:2" ht="18" customHeight="1" x14ac:dyDescent="0.35">
      <c r="A127" s="208"/>
      <c r="B127" t="s">
        <v>913</v>
      </c>
    </row>
    <row r="128" spans="1:2" ht="18" customHeight="1" x14ac:dyDescent="0.35">
      <c r="A128" s="208"/>
      <c r="B128" t="s">
        <v>555</v>
      </c>
    </row>
    <row r="129" spans="1:2" ht="18" customHeight="1" x14ac:dyDescent="0.35">
      <c r="A129" s="208"/>
      <c r="B129" t="s">
        <v>914</v>
      </c>
    </row>
    <row r="130" spans="1:2" ht="18" customHeight="1" x14ac:dyDescent="0.35">
      <c r="A130" s="208"/>
      <c r="B130" t="s">
        <v>915</v>
      </c>
    </row>
    <row r="131" spans="1:2" ht="18" customHeight="1" x14ac:dyDescent="0.35">
      <c r="A131" s="208"/>
      <c r="B131" t="s">
        <v>556</v>
      </c>
    </row>
    <row r="132" spans="1:2" ht="18" customHeight="1" x14ac:dyDescent="0.35">
      <c r="A132" s="208"/>
      <c r="B132" t="s">
        <v>916</v>
      </c>
    </row>
    <row r="133" spans="1:2" ht="18" customHeight="1" x14ac:dyDescent="0.35">
      <c r="A133" s="208"/>
      <c r="B133" t="s">
        <v>917</v>
      </c>
    </row>
    <row r="134" spans="1:2" ht="18" customHeight="1" x14ac:dyDescent="0.35">
      <c r="A134" s="208"/>
      <c r="B134" t="s">
        <v>918</v>
      </c>
    </row>
    <row r="135" spans="1:2" ht="18" customHeight="1" x14ac:dyDescent="0.35">
      <c r="A135" s="208"/>
      <c r="B135" t="s">
        <v>919</v>
      </c>
    </row>
    <row r="136" spans="1:2" ht="18" customHeight="1" x14ac:dyDescent="0.35">
      <c r="A136" s="208"/>
      <c r="B136" t="s">
        <v>920</v>
      </c>
    </row>
    <row r="137" spans="1:2" ht="18" customHeight="1" x14ac:dyDescent="0.35">
      <c r="A137" s="208"/>
      <c r="B137" t="s">
        <v>1041</v>
      </c>
    </row>
    <row r="138" spans="1:2" ht="18" customHeight="1" x14ac:dyDescent="0.35">
      <c r="A138" s="208"/>
      <c r="B138" t="s">
        <v>558</v>
      </c>
    </row>
    <row r="139" spans="1:2" ht="18" customHeight="1" x14ac:dyDescent="0.35">
      <c r="A139" s="208"/>
      <c r="B139" t="s">
        <v>921</v>
      </c>
    </row>
    <row r="140" spans="1:2" ht="18" customHeight="1" x14ac:dyDescent="0.35">
      <c r="A140" s="208"/>
      <c r="B140" t="s">
        <v>922</v>
      </c>
    </row>
    <row r="141" spans="1:2" ht="18" customHeight="1" x14ac:dyDescent="0.35">
      <c r="A141" s="208"/>
      <c r="B141" t="s">
        <v>923</v>
      </c>
    </row>
    <row r="142" spans="1:2" ht="18" customHeight="1" x14ac:dyDescent="0.35">
      <c r="A142" s="208"/>
      <c r="B142" t="s">
        <v>924</v>
      </c>
    </row>
    <row r="143" spans="1:2" ht="18" customHeight="1" x14ac:dyDescent="0.35">
      <c r="A143" s="208"/>
      <c r="B143" t="s">
        <v>925</v>
      </c>
    </row>
    <row r="144" spans="1:2" ht="18" customHeight="1" x14ac:dyDescent="0.35">
      <c r="A144" s="208"/>
      <c r="B144" t="s">
        <v>559</v>
      </c>
    </row>
    <row r="145" spans="1:2" ht="18" customHeight="1" x14ac:dyDescent="0.35">
      <c r="A145" s="208"/>
      <c r="B145" t="s">
        <v>926</v>
      </c>
    </row>
    <row r="146" spans="1:2" ht="18" customHeight="1" x14ac:dyDescent="0.35">
      <c r="A146" s="208"/>
      <c r="B146" t="s">
        <v>897</v>
      </c>
    </row>
    <row r="147" spans="1:2" ht="18" customHeight="1" x14ac:dyDescent="0.35">
      <c r="A147" s="208"/>
      <c r="B147" t="s">
        <v>927</v>
      </c>
    </row>
    <row r="148" spans="1:2" ht="18" customHeight="1" x14ac:dyDescent="0.35">
      <c r="A148" s="208"/>
      <c r="B148" t="s">
        <v>553</v>
      </c>
    </row>
    <row r="149" spans="1:2" ht="18" customHeight="1" x14ac:dyDescent="0.35">
      <c r="A149" s="208"/>
      <c r="B149" t="s">
        <v>928</v>
      </c>
    </row>
    <row r="150" spans="1:2" ht="18" customHeight="1" x14ac:dyDescent="0.35">
      <c r="A150" s="208"/>
      <c r="B150" t="s">
        <v>929</v>
      </c>
    </row>
    <row r="151" spans="1:2" ht="18" customHeight="1" x14ac:dyDescent="0.35">
      <c r="A151" s="208"/>
      <c r="B151" t="s">
        <v>1061</v>
      </c>
    </row>
    <row r="152" spans="1:2" ht="18" customHeight="1" x14ac:dyDescent="0.35">
      <c r="A152" s="208"/>
      <c r="B152" t="s">
        <v>930</v>
      </c>
    </row>
    <row r="153" spans="1:2" ht="18" customHeight="1" x14ac:dyDescent="0.35">
      <c r="A153" s="208"/>
      <c r="B153" t="s">
        <v>931</v>
      </c>
    </row>
    <row r="154" spans="1:2" ht="18" customHeight="1" x14ac:dyDescent="0.35">
      <c r="A154" s="208"/>
      <c r="B154" t="s">
        <v>932</v>
      </c>
    </row>
    <row r="155" spans="1:2" ht="18" customHeight="1" x14ac:dyDescent="0.35">
      <c r="A155" s="208"/>
      <c r="B155" t="s">
        <v>933</v>
      </c>
    </row>
    <row r="156" spans="1:2" ht="18" customHeight="1" x14ac:dyDescent="0.35">
      <c r="A156" s="208"/>
      <c r="B156" t="s">
        <v>934</v>
      </c>
    </row>
    <row r="157" spans="1:2" ht="18" customHeight="1" x14ac:dyDescent="0.35">
      <c r="A157" s="208"/>
      <c r="B157" t="s">
        <v>935</v>
      </c>
    </row>
    <row r="158" spans="1:2" ht="18" customHeight="1" x14ac:dyDescent="0.35">
      <c r="A158" s="208"/>
      <c r="B158" t="s">
        <v>936</v>
      </c>
    </row>
    <row r="159" spans="1:2" ht="18" customHeight="1" x14ac:dyDescent="0.35">
      <c r="A159" s="208"/>
      <c r="B159" t="s">
        <v>937</v>
      </c>
    </row>
    <row r="160" spans="1:2" ht="18" customHeight="1" x14ac:dyDescent="0.35">
      <c r="A160" s="208"/>
      <c r="B160" t="s">
        <v>938</v>
      </c>
    </row>
    <row r="161" spans="1:2" ht="18" customHeight="1" x14ac:dyDescent="0.35">
      <c r="A161" s="208"/>
      <c r="B161" t="s">
        <v>939</v>
      </c>
    </row>
    <row r="162" spans="1:2" ht="18" customHeight="1" x14ac:dyDescent="0.35">
      <c r="A162" s="208"/>
      <c r="B162" t="s">
        <v>940</v>
      </c>
    </row>
    <row r="163" spans="1:2" ht="18" customHeight="1" x14ac:dyDescent="0.35">
      <c r="A163" s="208"/>
      <c r="B163" t="s">
        <v>941</v>
      </c>
    </row>
    <row r="164" spans="1:2" ht="18" customHeight="1" x14ac:dyDescent="0.35">
      <c r="A164" s="208"/>
      <c r="B164" t="s">
        <v>942</v>
      </c>
    </row>
    <row r="165" spans="1:2" ht="18" customHeight="1" x14ac:dyDescent="0.35">
      <c r="A165" s="208"/>
      <c r="B165" t="s">
        <v>943</v>
      </c>
    </row>
    <row r="166" spans="1:2" ht="18" customHeight="1" x14ac:dyDescent="0.35">
      <c r="A166" s="208"/>
      <c r="B166" t="s">
        <v>944</v>
      </c>
    </row>
    <row r="167" spans="1:2" ht="18" customHeight="1" x14ac:dyDescent="0.35">
      <c r="A167" s="208"/>
      <c r="B167" t="s">
        <v>945</v>
      </c>
    </row>
    <row r="168" spans="1:2" ht="18" customHeight="1" x14ac:dyDescent="0.35">
      <c r="A168" s="208"/>
      <c r="B168" t="s">
        <v>946</v>
      </c>
    </row>
    <row r="169" spans="1:2" ht="18" customHeight="1" x14ac:dyDescent="0.35">
      <c r="A169" s="208"/>
      <c r="B169" t="s">
        <v>947</v>
      </c>
    </row>
    <row r="170" spans="1:2" ht="18" customHeight="1" x14ac:dyDescent="0.35">
      <c r="A170" s="208"/>
      <c r="B170" t="s">
        <v>948</v>
      </c>
    </row>
    <row r="171" spans="1:2" ht="18" customHeight="1" x14ac:dyDescent="0.35">
      <c r="A171" s="208"/>
      <c r="B171" t="s">
        <v>949</v>
      </c>
    </row>
    <row r="172" spans="1:2" ht="18" customHeight="1" x14ac:dyDescent="0.35">
      <c r="A172" s="208"/>
      <c r="B172" t="s">
        <v>950</v>
      </c>
    </row>
    <row r="173" spans="1:2" ht="18" customHeight="1" x14ac:dyDescent="0.35">
      <c r="A173" s="208"/>
      <c r="B173" t="s">
        <v>951</v>
      </c>
    </row>
    <row r="174" spans="1:2" ht="18" customHeight="1" x14ac:dyDescent="0.35">
      <c r="A174" s="208"/>
      <c r="B174" t="s">
        <v>952</v>
      </c>
    </row>
    <row r="175" spans="1:2" ht="18" customHeight="1" x14ac:dyDescent="0.35">
      <c r="A175" s="208"/>
      <c r="B175" t="s">
        <v>953</v>
      </c>
    </row>
    <row r="176" spans="1:2" ht="18" customHeight="1" x14ac:dyDescent="0.35">
      <c r="A176" s="208"/>
      <c r="B176" t="s">
        <v>954</v>
      </c>
    </row>
    <row r="177" spans="1:2" ht="18" customHeight="1" x14ac:dyDescent="0.35">
      <c r="A177" s="208"/>
      <c r="B177" t="s">
        <v>955</v>
      </c>
    </row>
    <row r="178" spans="1:2" ht="18" customHeight="1" x14ac:dyDescent="0.35">
      <c r="A178" s="208"/>
      <c r="B178" t="s">
        <v>956</v>
      </c>
    </row>
    <row r="179" spans="1:2" ht="18" customHeight="1" x14ac:dyDescent="0.35">
      <c r="A179" s="208"/>
      <c r="B179" t="s">
        <v>957</v>
      </c>
    </row>
    <row r="180" spans="1:2" ht="18" customHeight="1" x14ac:dyDescent="0.35">
      <c r="A180" s="208"/>
      <c r="B180" t="s">
        <v>958</v>
      </c>
    </row>
    <row r="181" spans="1:2" ht="18" customHeight="1" x14ac:dyDescent="0.35">
      <c r="A181" s="208"/>
      <c r="B181" t="s">
        <v>959</v>
      </c>
    </row>
    <row r="182" spans="1:2" ht="18" customHeight="1" x14ac:dyDescent="0.35">
      <c r="A182" s="208"/>
      <c r="B182" t="s">
        <v>960</v>
      </c>
    </row>
    <row r="183" spans="1:2" ht="18" customHeight="1" x14ac:dyDescent="0.35">
      <c r="A183" s="208"/>
      <c r="B183" t="s">
        <v>961</v>
      </c>
    </row>
    <row r="184" spans="1:2" ht="18" customHeight="1" x14ac:dyDescent="0.35">
      <c r="A184" s="208"/>
      <c r="B184" t="s">
        <v>962</v>
      </c>
    </row>
    <row r="185" spans="1:2" ht="18" customHeight="1" x14ac:dyDescent="0.35">
      <c r="A185" s="208"/>
      <c r="B185" t="s">
        <v>963</v>
      </c>
    </row>
    <row r="186" spans="1:2" ht="18" customHeight="1" x14ac:dyDescent="0.35">
      <c r="A186" s="208"/>
      <c r="B186" t="s">
        <v>964</v>
      </c>
    </row>
    <row r="187" spans="1:2" ht="18" customHeight="1" x14ac:dyDescent="0.35">
      <c r="A187" s="208"/>
      <c r="B187" t="s">
        <v>965</v>
      </c>
    </row>
    <row r="188" spans="1:2" ht="18" customHeight="1" x14ac:dyDescent="0.35">
      <c r="A188" s="208"/>
      <c r="B188" t="s">
        <v>966</v>
      </c>
    </row>
    <row r="189" spans="1:2" ht="18" customHeight="1" x14ac:dyDescent="0.35">
      <c r="A189" s="208"/>
      <c r="B189" t="s">
        <v>967</v>
      </c>
    </row>
    <row r="190" spans="1:2" ht="18" customHeight="1" x14ac:dyDescent="0.35">
      <c r="A190" s="208"/>
      <c r="B190" t="s">
        <v>968</v>
      </c>
    </row>
    <row r="191" spans="1:2" ht="18" customHeight="1" x14ac:dyDescent="0.35">
      <c r="A191" s="208"/>
      <c r="B191" t="s">
        <v>969</v>
      </c>
    </row>
    <row r="192" spans="1:2" ht="18" customHeight="1" x14ac:dyDescent="0.35">
      <c r="A192" s="208"/>
      <c r="B192" t="s">
        <v>970</v>
      </c>
    </row>
    <row r="193" spans="1:2" ht="18" customHeight="1" x14ac:dyDescent="0.35">
      <c r="A193" s="208"/>
      <c r="B193" t="s">
        <v>971</v>
      </c>
    </row>
    <row r="194" spans="1:2" ht="18" customHeight="1" x14ac:dyDescent="0.35">
      <c r="A194" s="208"/>
      <c r="B194" t="s">
        <v>972</v>
      </c>
    </row>
    <row r="195" spans="1:2" ht="18" customHeight="1" x14ac:dyDescent="0.35">
      <c r="A195" s="208"/>
      <c r="B195" t="s">
        <v>973</v>
      </c>
    </row>
    <row r="196" spans="1:2" ht="18" customHeight="1" x14ac:dyDescent="0.35">
      <c r="A196" s="208"/>
      <c r="B196" t="s">
        <v>974</v>
      </c>
    </row>
    <row r="197" spans="1:2" ht="18" customHeight="1" x14ac:dyDescent="0.35">
      <c r="A197" s="208"/>
      <c r="B197" t="s">
        <v>975</v>
      </c>
    </row>
    <row r="198" spans="1:2" ht="18" customHeight="1" x14ac:dyDescent="0.35">
      <c r="A198" s="208"/>
      <c r="B198" t="s">
        <v>976</v>
      </c>
    </row>
    <row r="199" spans="1:2" ht="18" customHeight="1" x14ac:dyDescent="0.35">
      <c r="A199" s="208"/>
      <c r="B199" t="s">
        <v>977</v>
      </c>
    </row>
    <row r="200" spans="1:2" ht="18" customHeight="1" x14ac:dyDescent="0.35">
      <c r="A200" s="208"/>
      <c r="B200" t="s">
        <v>978</v>
      </c>
    </row>
    <row r="201" spans="1:2" ht="18" customHeight="1" x14ac:dyDescent="0.35">
      <c r="A201" s="208"/>
      <c r="B201" t="s">
        <v>979</v>
      </c>
    </row>
    <row r="202" spans="1:2" ht="18" customHeight="1" x14ac:dyDescent="0.35">
      <c r="A202" s="208"/>
      <c r="B202" t="s">
        <v>980</v>
      </c>
    </row>
    <row r="203" spans="1:2" ht="18" customHeight="1" x14ac:dyDescent="0.35">
      <c r="A203" s="208"/>
      <c r="B203" t="s">
        <v>981</v>
      </c>
    </row>
    <row r="204" spans="1:2" ht="18" customHeight="1" x14ac:dyDescent="0.35">
      <c r="A204" s="208"/>
      <c r="B204" t="s">
        <v>982</v>
      </c>
    </row>
    <row r="205" spans="1:2" ht="18" customHeight="1" x14ac:dyDescent="0.35">
      <c r="A205" s="208"/>
      <c r="B205" t="s">
        <v>983</v>
      </c>
    </row>
    <row r="206" spans="1:2" ht="18" customHeight="1" x14ac:dyDescent="0.35">
      <c r="A206" s="208"/>
      <c r="B206" t="s">
        <v>984</v>
      </c>
    </row>
    <row r="207" spans="1:2" ht="18" customHeight="1" x14ac:dyDescent="0.35">
      <c r="A207" s="208"/>
      <c r="B207" t="s">
        <v>985</v>
      </c>
    </row>
    <row r="208" spans="1:2" ht="18" customHeight="1" x14ac:dyDescent="0.35">
      <c r="A208" s="208"/>
      <c r="B208" t="s">
        <v>986</v>
      </c>
    </row>
    <row r="209" spans="1:2" ht="18" customHeight="1" x14ac:dyDescent="0.35">
      <c r="A209" s="208"/>
      <c r="B209" t="s">
        <v>988</v>
      </c>
    </row>
    <row r="210" spans="1:2" ht="18" customHeight="1" x14ac:dyDescent="0.35">
      <c r="A210" s="208"/>
      <c r="B210" t="s">
        <v>989</v>
      </c>
    </row>
    <row r="211" spans="1:2" ht="18" customHeight="1" x14ac:dyDescent="0.35">
      <c r="A211" s="208"/>
      <c r="B211" t="s">
        <v>990</v>
      </c>
    </row>
    <row r="212" spans="1:2" ht="18" customHeight="1" x14ac:dyDescent="0.35">
      <c r="A212" s="208"/>
      <c r="B212" t="s">
        <v>991</v>
      </c>
    </row>
    <row r="213" spans="1:2" ht="18" customHeight="1" x14ac:dyDescent="0.35">
      <c r="A213" s="208"/>
      <c r="B213" t="s">
        <v>992</v>
      </c>
    </row>
    <row r="214" spans="1:2" ht="18" customHeight="1" x14ac:dyDescent="0.35">
      <c r="A214" s="208"/>
      <c r="B214" t="s">
        <v>993</v>
      </c>
    </row>
    <row r="215" spans="1:2" ht="18" customHeight="1" x14ac:dyDescent="0.35">
      <c r="A215" s="208"/>
      <c r="B215" t="s">
        <v>994</v>
      </c>
    </row>
    <row r="216" spans="1:2" ht="18" customHeight="1" x14ac:dyDescent="0.35">
      <c r="A216" s="208"/>
      <c r="B216" t="s">
        <v>995</v>
      </c>
    </row>
    <row r="217" spans="1:2" ht="18" customHeight="1" x14ac:dyDescent="0.35">
      <c r="A217" s="208"/>
      <c r="B217" t="s">
        <v>996</v>
      </c>
    </row>
    <row r="218" spans="1:2" ht="18" customHeight="1" x14ac:dyDescent="0.35">
      <c r="A218" s="208"/>
      <c r="B218" t="s">
        <v>997</v>
      </c>
    </row>
    <row r="219" spans="1:2" ht="18" customHeight="1" x14ac:dyDescent="0.35">
      <c r="A219" s="208"/>
      <c r="B219" t="s">
        <v>998</v>
      </c>
    </row>
    <row r="220" spans="1:2" ht="18" customHeight="1" x14ac:dyDescent="0.35">
      <c r="A220" s="208"/>
      <c r="B220" t="s">
        <v>999</v>
      </c>
    </row>
    <row r="221" spans="1:2" ht="18" customHeight="1" x14ac:dyDescent="0.35">
      <c r="A221" s="208"/>
      <c r="B221" t="s">
        <v>1000</v>
      </c>
    </row>
    <row r="222" spans="1:2" ht="18" customHeight="1" x14ac:dyDescent="0.35">
      <c r="A222" s="208"/>
      <c r="B222" t="s">
        <v>1001</v>
      </c>
    </row>
    <row r="223" spans="1:2" ht="18" customHeight="1" x14ac:dyDescent="0.35">
      <c r="A223" s="208"/>
      <c r="B223" t="s">
        <v>1002</v>
      </c>
    </row>
    <row r="224" spans="1:2" ht="18" customHeight="1" x14ac:dyDescent="0.35">
      <c r="A224" s="208"/>
      <c r="B224" t="s">
        <v>1003</v>
      </c>
    </row>
    <row r="225" spans="1:2" ht="18" customHeight="1" x14ac:dyDescent="0.35">
      <c r="A225" s="208"/>
      <c r="B225" t="s">
        <v>1004</v>
      </c>
    </row>
    <row r="226" spans="1:2" ht="18" customHeight="1" x14ac:dyDescent="0.35">
      <c r="A226" s="208"/>
      <c r="B226" t="s">
        <v>1005</v>
      </c>
    </row>
    <row r="227" spans="1:2" ht="18" customHeight="1" x14ac:dyDescent="0.35">
      <c r="A227" s="208"/>
      <c r="B227" t="s">
        <v>1006</v>
      </c>
    </row>
    <row r="228" spans="1:2" ht="18" customHeight="1" x14ac:dyDescent="0.35">
      <c r="A228" s="208"/>
      <c r="B228" t="s">
        <v>1007</v>
      </c>
    </row>
    <row r="229" spans="1:2" ht="18" customHeight="1" x14ac:dyDescent="0.35">
      <c r="A229" s="208"/>
      <c r="B229" t="s">
        <v>1008</v>
      </c>
    </row>
    <row r="230" spans="1:2" ht="18" customHeight="1" x14ac:dyDescent="0.35">
      <c r="A230" s="208"/>
      <c r="B230" t="s">
        <v>1009</v>
      </c>
    </row>
    <row r="231" spans="1:2" ht="18" customHeight="1" x14ac:dyDescent="0.35">
      <c r="A231" s="208"/>
      <c r="B231" t="s">
        <v>1010</v>
      </c>
    </row>
    <row r="232" spans="1:2" ht="18" customHeight="1" x14ac:dyDescent="0.35">
      <c r="A232" s="208"/>
      <c r="B232" t="s">
        <v>1011</v>
      </c>
    </row>
    <row r="233" spans="1:2" ht="18" customHeight="1" x14ac:dyDescent="0.35">
      <c r="A233" s="208"/>
      <c r="B233" t="s">
        <v>1012</v>
      </c>
    </row>
    <row r="234" spans="1:2" ht="18" customHeight="1" x14ac:dyDescent="0.35">
      <c r="A234" s="208"/>
      <c r="B234" t="s">
        <v>557</v>
      </c>
    </row>
    <row r="235" spans="1:2" ht="18" customHeight="1" x14ac:dyDescent="0.35">
      <c r="A235" s="208"/>
      <c r="B235" t="s">
        <v>1013</v>
      </c>
    </row>
    <row r="236" spans="1:2" ht="18" customHeight="1" x14ac:dyDescent="0.35">
      <c r="A236" s="208"/>
      <c r="B236" t="s">
        <v>1014</v>
      </c>
    </row>
    <row r="237" spans="1:2" ht="18" customHeight="1" x14ac:dyDescent="0.35">
      <c r="A237" s="208"/>
      <c r="B237" t="s">
        <v>1015</v>
      </c>
    </row>
    <row r="238" spans="1:2" ht="18" customHeight="1" x14ac:dyDescent="0.35">
      <c r="A238" s="208"/>
      <c r="B238" t="s">
        <v>1016</v>
      </c>
    </row>
    <row r="239" spans="1:2" ht="18" customHeight="1" x14ac:dyDescent="0.35">
      <c r="A239" s="208"/>
      <c r="B239" t="s">
        <v>1017</v>
      </c>
    </row>
    <row r="240" spans="1:2" ht="18" customHeight="1" x14ac:dyDescent="0.35">
      <c r="A240" s="208"/>
      <c r="B240" t="s">
        <v>1018</v>
      </c>
    </row>
    <row r="241" spans="1:2" ht="18" customHeight="1" x14ac:dyDescent="0.35">
      <c r="A241" s="208"/>
      <c r="B241" t="s">
        <v>1019</v>
      </c>
    </row>
    <row r="242" spans="1:2" ht="18" customHeight="1" x14ac:dyDescent="0.35">
      <c r="A242" s="208"/>
      <c r="B242" t="s">
        <v>1020</v>
      </c>
    </row>
    <row r="243" spans="1:2" ht="18" customHeight="1" x14ac:dyDescent="0.35">
      <c r="A243" s="208"/>
      <c r="B243" t="s">
        <v>1021</v>
      </c>
    </row>
    <row r="244" spans="1:2" ht="18" customHeight="1" x14ac:dyDescent="0.35">
      <c r="A244" s="208"/>
      <c r="B244" t="s">
        <v>1022</v>
      </c>
    </row>
    <row r="245" spans="1:2" ht="18" customHeight="1" x14ac:dyDescent="0.35">
      <c r="A245" s="208"/>
      <c r="B245" t="s">
        <v>1023</v>
      </c>
    </row>
    <row r="246" spans="1:2" ht="18" customHeight="1" x14ac:dyDescent="0.35">
      <c r="A246" s="208"/>
      <c r="B246" t="s">
        <v>1024</v>
      </c>
    </row>
    <row r="247" spans="1:2" ht="18" customHeight="1" x14ac:dyDescent="0.35">
      <c r="A247" s="208"/>
      <c r="B247" t="s">
        <v>1025</v>
      </c>
    </row>
    <row r="248" spans="1:2" ht="18" customHeight="1" x14ac:dyDescent="0.35">
      <c r="A248" s="208"/>
      <c r="B248" t="s">
        <v>1026</v>
      </c>
    </row>
    <row r="249" spans="1:2" ht="18" customHeight="1" x14ac:dyDescent="0.35">
      <c r="A249" s="208"/>
      <c r="B249" t="s">
        <v>1027</v>
      </c>
    </row>
    <row r="250" spans="1:2" ht="18" customHeight="1" x14ac:dyDescent="0.35">
      <c r="A250" s="208"/>
      <c r="B250" t="s">
        <v>1028</v>
      </c>
    </row>
    <row r="251" spans="1:2" ht="18" customHeight="1" x14ac:dyDescent="0.35">
      <c r="A251" s="208"/>
      <c r="B251" t="s">
        <v>1029</v>
      </c>
    </row>
    <row r="252" spans="1:2" ht="18" customHeight="1" x14ac:dyDescent="0.35">
      <c r="A252" s="208"/>
      <c r="B252" t="s">
        <v>1030</v>
      </c>
    </row>
    <row r="253" spans="1:2" ht="18" customHeight="1" x14ac:dyDescent="0.35">
      <c r="A253" s="208"/>
      <c r="B253" t="s">
        <v>1031</v>
      </c>
    </row>
    <row r="254" spans="1:2" ht="18" customHeight="1" x14ac:dyDescent="0.35">
      <c r="A254" s="208"/>
      <c r="B254" t="s">
        <v>1032</v>
      </c>
    </row>
    <row r="255" spans="1:2" ht="18" customHeight="1" x14ac:dyDescent="0.35">
      <c r="A255" s="208"/>
      <c r="B255" t="s">
        <v>1033</v>
      </c>
    </row>
    <row r="256" spans="1:2" ht="18" customHeight="1" x14ac:dyDescent="0.35">
      <c r="A256" s="208"/>
      <c r="B256" t="s">
        <v>1034</v>
      </c>
    </row>
    <row r="257" spans="1:2" ht="18" customHeight="1" x14ac:dyDescent="0.35">
      <c r="A257" s="208"/>
      <c r="B257" t="s">
        <v>1035</v>
      </c>
    </row>
    <row r="258" spans="1:2" ht="18" customHeight="1" x14ac:dyDescent="0.35">
      <c r="A258" s="208"/>
      <c r="B258" t="s">
        <v>1036</v>
      </c>
    </row>
    <row r="259" spans="1:2" ht="18" customHeight="1" x14ac:dyDescent="0.35">
      <c r="A259" s="208"/>
      <c r="B259" t="s">
        <v>1037</v>
      </c>
    </row>
    <row r="261" spans="1:2" ht="18" customHeight="1" x14ac:dyDescent="0.35">
      <c r="A261" s="208" t="s">
        <v>864</v>
      </c>
      <c r="B261" s="1" t="s">
        <v>185</v>
      </c>
    </row>
    <row r="262" spans="1:2" ht="18" customHeight="1" x14ac:dyDescent="0.35">
      <c r="B262" s="208" t="s">
        <v>865</v>
      </c>
    </row>
    <row r="264" spans="1:2" ht="18" customHeight="1" x14ac:dyDescent="0.35">
      <c r="A264" s="1" t="s">
        <v>874</v>
      </c>
      <c r="B264" s="1" t="s">
        <v>866</v>
      </c>
    </row>
    <row r="265" spans="1:2" ht="18" customHeight="1" x14ac:dyDescent="0.35">
      <c r="B265" s="1" t="s">
        <v>867</v>
      </c>
    </row>
    <row r="266" spans="1:2" ht="18" customHeight="1" x14ac:dyDescent="0.35">
      <c r="B266" s="1" t="s">
        <v>868</v>
      </c>
    </row>
    <row r="267" spans="1:2" ht="18" customHeight="1" x14ac:dyDescent="0.35">
      <c r="B267" s="1" t="s">
        <v>869</v>
      </c>
    </row>
    <row r="268" spans="1:2" ht="18" customHeight="1" x14ac:dyDescent="0.35">
      <c r="B268" s="1" t="s">
        <v>870</v>
      </c>
    </row>
    <row r="269" spans="1:2" ht="18" customHeight="1" x14ac:dyDescent="0.35">
      <c r="B269" s="1" t="s">
        <v>871</v>
      </c>
    </row>
    <row r="270" spans="1:2" ht="18" customHeight="1" x14ac:dyDescent="0.35">
      <c r="B270" s="1" t="s">
        <v>872</v>
      </c>
    </row>
    <row r="271" spans="1:2" ht="18" customHeight="1" x14ac:dyDescent="0.35">
      <c r="B271" s="1" t="s">
        <v>873</v>
      </c>
    </row>
  </sheetData>
  <sheetProtection algorithmName="SHA-512" hashValue="NHlLAdHE/EiJu9j4Xd8yleE/zxfGAwGvxu3c7z1v9MHtazVPvdi06Jd3SNJP/Zbo28EFbSamZgPw14mEaJGbYQ==" saltValue="XlVHeXNcqDLA3k+VL+m66g==" spinCount="100000" sheet="1" objects="1" scenarios="1"/>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73"/>
  <sheetViews>
    <sheetView showGridLines="0" zoomScaleNormal="100" workbookViewId="0"/>
  </sheetViews>
  <sheetFormatPr baseColWidth="10" defaultColWidth="11.453125" defaultRowHeight="11.5" x14ac:dyDescent="0.35"/>
  <cols>
    <col min="1" max="1" width="1.7265625" style="9" customWidth="1"/>
    <col min="2" max="2" width="29.7265625" style="9" customWidth="1"/>
    <col min="3" max="4" width="1.7265625" style="9" customWidth="1"/>
    <col min="5" max="5" width="22.7265625" style="9" customWidth="1"/>
    <col min="6" max="6" width="1.7265625" style="9" customWidth="1"/>
    <col min="7" max="7" width="12.7265625" style="9" customWidth="1"/>
    <col min="8" max="8" width="1.7265625" style="9" customWidth="1"/>
    <col min="9" max="9" width="12.7265625" style="9" customWidth="1"/>
    <col min="10" max="10" width="1.7265625" style="9" customWidth="1"/>
    <col min="11" max="11" width="10.7265625" style="9" customWidth="1"/>
    <col min="12" max="12" width="1.7265625" style="117" customWidth="1"/>
    <col min="13" max="13" width="1.7265625" style="12" customWidth="1"/>
    <col min="14" max="14" width="91.453125" style="117" hidden="1" customWidth="1"/>
    <col min="15" max="16" width="11.453125" style="117"/>
    <col min="17" max="16384" width="11.453125" style="9"/>
  </cols>
  <sheetData>
    <row r="1" spans="1:23" s="117" customFormat="1" ht="10" customHeight="1" x14ac:dyDescent="0.35">
      <c r="A1" s="16"/>
      <c r="B1" s="17"/>
      <c r="C1" s="17"/>
      <c r="D1" s="17"/>
      <c r="E1" s="17"/>
      <c r="F1" s="17"/>
      <c r="G1" s="17"/>
      <c r="H1" s="17"/>
      <c r="I1" s="17"/>
      <c r="J1" s="17"/>
      <c r="K1" s="17"/>
      <c r="L1" s="18"/>
      <c r="M1" s="12"/>
      <c r="Q1" s="9"/>
      <c r="R1" s="9"/>
      <c r="S1" s="9"/>
      <c r="T1" s="9"/>
      <c r="U1" s="9"/>
      <c r="V1" s="9"/>
      <c r="W1" s="9"/>
    </row>
    <row r="2" spans="1:23" s="196" customFormat="1" ht="18" customHeight="1" x14ac:dyDescent="0.35">
      <c r="A2" s="19"/>
      <c r="B2" s="197" t="s">
        <v>541</v>
      </c>
      <c r="C2" s="21"/>
      <c r="D2" s="21"/>
      <c r="E2" s="21"/>
      <c r="F2" s="21"/>
      <c r="G2" s="21"/>
      <c r="H2" s="21"/>
      <c r="I2" s="21"/>
      <c r="J2" s="21"/>
      <c r="K2" s="21"/>
      <c r="L2" s="22"/>
      <c r="M2" s="12"/>
      <c r="Q2" s="9"/>
      <c r="R2" s="9"/>
      <c r="S2" s="9"/>
      <c r="T2" s="9"/>
      <c r="U2" s="9"/>
      <c r="V2" s="9"/>
      <c r="W2" s="9"/>
    </row>
    <row r="3" spans="1:23" s="196" customFormat="1" ht="10" customHeight="1" x14ac:dyDescent="0.35">
      <c r="A3" s="19"/>
      <c r="B3" s="21"/>
      <c r="C3" s="21"/>
      <c r="D3" s="21"/>
      <c r="E3" s="21"/>
      <c r="F3" s="21"/>
      <c r="G3" s="21"/>
      <c r="H3" s="21"/>
      <c r="I3" s="21"/>
      <c r="J3" s="21"/>
      <c r="K3" s="21"/>
      <c r="L3" s="22"/>
      <c r="M3" s="12"/>
      <c r="Q3" s="9"/>
      <c r="R3" s="9"/>
      <c r="S3" s="9"/>
      <c r="T3" s="9"/>
      <c r="U3" s="9"/>
      <c r="V3" s="9"/>
      <c r="W3" s="9"/>
    </row>
    <row r="4" spans="1:23" s="143" customFormat="1" ht="36" customHeight="1" x14ac:dyDescent="0.35">
      <c r="A4" s="19"/>
      <c r="B4" s="282" t="s">
        <v>548</v>
      </c>
      <c r="C4" s="282"/>
      <c r="D4" s="282"/>
      <c r="E4" s="282"/>
      <c r="F4" s="282"/>
      <c r="G4" s="282"/>
      <c r="H4" s="282"/>
      <c r="I4" s="282"/>
      <c r="J4" s="282"/>
      <c r="K4" s="282"/>
      <c r="L4" s="22"/>
      <c r="M4" s="12"/>
      <c r="Q4" s="9"/>
      <c r="R4" s="9"/>
      <c r="S4" s="9"/>
      <c r="T4" s="9"/>
      <c r="U4" s="9"/>
      <c r="V4" s="9"/>
      <c r="W4" s="9"/>
    </row>
    <row r="5" spans="1:23" s="143" customFormat="1" ht="10" customHeight="1" x14ac:dyDescent="0.35">
      <c r="A5" s="19"/>
      <c r="B5" s="21"/>
      <c r="C5" s="21"/>
      <c r="D5" s="21"/>
      <c r="E5" s="21"/>
      <c r="F5" s="21"/>
      <c r="G5" s="21"/>
      <c r="H5" s="21"/>
      <c r="I5" s="21"/>
      <c r="J5" s="21"/>
      <c r="K5" s="21"/>
      <c r="L5" s="22"/>
      <c r="M5" s="12"/>
      <c r="Q5" s="9"/>
      <c r="R5" s="9"/>
      <c r="S5" s="9"/>
      <c r="T5" s="9"/>
      <c r="U5" s="9"/>
      <c r="V5" s="9"/>
      <c r="W5" s="9"/>
    </row>
    <row r="6" spans="1:23" s="117" customFormat="1" ht="18" customHeight="1" x14ac:dyDescent="0.35">
      <c r="A6" s="19"/>
      <c r="B6" s="281" t="s">
        <v>535</v>
      </c>
      <c r="C6" s="281"/>
      <c r="D6" s="281"/>
      <c r="E6" s="281"/>
      <c r="F6" s="281"/>
      <c r="G6" s="281"/>
      <c r="H6" s="281"/>
      <c r="I6" s="281"/>
      <c r="J6" s="281"/>
      <c r="K6" s="281"/>
      <c r="L6" s="22"/>
      <c r="M6" s="12"/>
      <c r="Q6" s="9"/>
      <c r="R6" s="9"/>
      <c r="S6" s="9"/>
      <c r="T6" s="9"/>
      <c r="U6" s="9"/>
      <c r="V6" s="9"/>
      <c r="W6" s="9"/>
    </row>
    <row r="7" spans="1:23" s="117" customFormat="1" ht="18" customHeight="1" x14ac:dyDescent="0.35">
      <c r="A7" s="19"/>
      <c r="B7" s="113" t="s">
        <v>6</v>
      </c>
      <c r="C7" s="140"/>
      <c r="D7" s="284"/>
      <c r="E7" s="284"/>
      <c r="F7" s="284"/>
      <c r="G7" s="284"/>
      <c r="H7" s="284"/>
      <c r="I7" s="284"/>
      <c r="J7" s="284"/>
      <c r="K7" s="284"/>
      <c r="L7" s="22"/>
      <c r="M7" s="12"/>
      <c r="Q7" s="9"/>
      <c r="R7" s="9"/>
      <c r="S7" s="9"/>
      <c r="T7" s="9"/>
      <c r="U7" s="9"/>
      <c r="V7" s="9"/>
      <c r="W7" s="9"/>
    </row>
    <row r="8" spans="1:23" s="117" customFormat="1" ht="18" customHeight="1" x14ac:dyDescent="0.35">
      <c r="A8" s="19"/>
      <c r="B8" s="113" t="s">
        <v>33</v>
      </c>
      <c r="C8" s="140"/>
      <c r="D8" s="290"/>
      <c r="E8" s="290"/>
      <c r="F8" s="290"/>
      <c r="G8" s="290"/>
      <c r="H8" s="290"/>
      <c r="I8" s="290"/>
      <c r="J8" s="290"/>
      <c r="K8" s="290"/>
      <c r="L8" s="22"/>
      <c r="M8" s="12"/>
      <c r="Q8" s="9"/>
      <c r="R8" s="9"/>
      <c r="S8" s="9"/>
      <c r="T8" s="9"/>
      <c r="U8" s="9"/>
      <c r="V8" s="9"/>
      <c r="W8" s="9"/>
    </row>
    <row r="9" spans="1:23" s="117" customFormat="1" ht="18" customHeight="1" x14ac:dyDescent="0.35">
      <c r="A9" s="19"/>
      <c r="B9" s="113" t="s">
        <v>7</v>
      </c>
      <c r="C9" s="140"/>
      <c r="D9" s="291"/>
      <c r="E9" s="291"/>
      <c r="F9" s="291"/>
      <c r="G9" s="291"/>
      <c r="H9" s="291"/>
      <c r="I9" s="291"/>
      <c r="J9" s="291"/>
      <c r="K9" s="291"/>
      <c r="L9" s="22"/>
      <c r="M9" s="137"/>
      <c r="N9" s="201" t="str">
        <f>IF(OR(D9="",D16=""),"",D16-D9)</f>
        <v/>
      </c>
      <c r="Q9" s="9"/>
      <c r="R9" s="9"/>
      <c r="S9" s="9"/>
      <c r="T9" s="9"/>
      <c r="U9" s="9"/>
      <c r="V9" s="9"/>
      <c r="W9" s="9"/>
    </row>
    <row r="10" spans="1:23" s="117" customFormat="1" ht="10" customHeight="1" x14ac:dyDescent="0.35">
      <c r="A10" s="19"/>
      <c r="B10" s="113"/>
      <c r="C10" s="140"/>
      <c r="D10" s="116"/>
      <c r="E10" s="141"/>
      <c r="F10" s="141"/>
      <c r="G10" s="141"/>
      <c r="H10" s="141"/>
      <c r="I10" s="141"/>
      <c r="J10" s="141"/>
      <c r="K10" s="141"/>
      <c r="L10" s="22"/>
      <c r="M10" s="12"/>
      <c r="Q10" s="9"/>
      <c r="R10" s="9"/>
      <c r="S10" s="9"/>
      <c r="T10" s="9"/>
      <c r="U10" s="9"/>
      <c r="V10" s="9"/>
      <c r="W10" s="9"/>
    </row>
    <row r="11" spans="1:23" s="117" customFormat="1" ht="18" customHeight="1" x14ac:dyDescent="0.35">
      <c r="A11" s="19"/>
      <c r="B11" s="20" t="s">
        <v>62</v>
      </c>
      <c r="C11" s="20"/>
      <c r="D11" s="141"/>
      <c r="E11" s="141"/>
      <c r="F11" s="141"/>
      <c r="G11" s="141"/>
      <c r="H11" s="141"/>
      <c r="I11" s="141"/>
      <c r="J11" s="141"/>
      <c r="K11" s="141"/>
      <c r="L11" s="22"/>
      <c r="M11" s="12"/>
      <c r="Q11" s="9"/>
      <c r="R11" s="9"/>
      <c r="S11" s="9"/>
      <c r="T11" s="9"/>
      <c r="U11" s="9"/>
      <c r="V11" s="9"/>
      <c r="W11" s="9"/>
    </row>
    <row r="12" spans="1:23" s="117" customFormat="1" ht="18" customHeight="1" x14ac:dyDescent="0.35">
      <c r="A12" s="19"/>
      <c r="B12" s="113" t="s">
        <v>32</v>
      </c>
      <c r="C12" s="140"/>
      <c r="D12" s="292" t="s">
        <v>186</v>
      </c>
      <c r="E12" s="292"/>
      <c r="F12" s="292"/>
      <c r="G12" s="292"/>
      <c r="H12" s="292"/>
      <c r="I12" s="292"/>
      <c r="J12" s="292"/>
      <c r="K12" s="292"/>
      <c r="L12" s="22"/>
      <c r="M12" s="12"/>
      <c r="Q12" s="9"/>
      <c r="R12" s="9"/>
      <c r="S12" s="9"/>
      <c r="T12" s="9"/>
      <c r="U12" s="9"/>
      <c r="V12" s="9"/>
      <c r="W12" s="9"/>
    </row>
    <row r="13" spans="1:23" s="117" customFormat="1" ht="18" customHeight="1" x14ac:dyDescent="0.35">
      <c r="A13" s="19"/>
      <c r="B13" s="113" t="s">
        <v>33</v>
      </c>
      <c r="C13" s="140"/>
      <c r="D13" s="290"/>
      <c r="E13" s="290"/>
      <c r="F13" s="290"/>
      <c r="G13" s="290"/>
      <c r="H13" s="290"/>
      <c r="I13" s="290"/>
      <c r="J13" s="290"/>
      <c r="K13" s="290"/>
      <c r="L13" s="22"/>
      <c r="M13" s="12"/>
      <c r="Q13" s="9"/>
      <c r="R13" s="9"/>
      <c r="S13" s="9"/>
      <c r="T13" s="9"/>
      <c r="U13" s="9"/>
      <c r="V13" s="9"/>
      <c r="W13" s="9"/>
    </row>
    <row r="14" spans="1:23" s="117" customFormat="1" ht="18" customHeight="1" x14ac:dyDescent="0.35">
      <c r="A14" s="19"/>
      <c r="B14" s="113" t="s">
        <v>64</v>
      </c>
      <c r="C14" s="140"/>
      <c r="D14" s="284"/>
      <c r="E14" s="284"/>
      <c r="F14" s="284"/>
      <c r="G14" s="284"/>
      <c r="H14" s="284"/>
      <c r="I14" s="284"/>
      <c r="J14" s="284"/>
      <c r="K14" s="284"/>
      <c r="L14" s="22"/>
      <c r="M14" s="12"/>
      <c r="Q14" s="9"/>
      <c r="R14" s="9"/>
      <c r="S14" s="9"/>
      <c r="T14" s="9"/>
      <c r="U14" s="9"/>
      <c r="V14" s="9"/>
      <c r="W14" s="9"/>
    </row>
    <row r="15" spans="1:23" s="117" customFormat="1" ht="10" customHeight="1" x14ac:dyDescent="0.35">
      <c r="A15" s="19"/>
      <c r="B15" s="21"/>
      <c r="C15" s="21"/>
      <c r="D15" s="21"/>
      <c r="E15" s="21"/>
      <c r="F15" s="21"/>
      <c r="G15" s="21"/>
      <c r="H15" s="21"/>
      <c r="I15" s="21"/>
      <c r="J15" s="21"/>
      <c r="K15" s="21"/>
      <c r="L15" s="22"/>
      <c r="M15" s="12"/>
      <c r="Q15" s="9"/>
      <c r="R15" s="9"/>
      <c r="S15" s="9"/>
      <c r="T15" s="9"/>
      <c r="U15" s="9"/>
      <c r="V15" s="9"/>
      <c r="W15" s="9"/>
    </row>
    <row r="16" spans="1:23" s="199" customFormat="1" ht="18" customHeight="1" x14ac:dyDescent="0.35">
      <c r="A16" s="19"/>
      <c r="B16" s="198" t="s">
        <v>542</v>
      </c>
      <c r="C16" s="198"/>
      <c r="D16" s="293"/>
      <c r="E16" s="293"/>
      <c r="F16" s="200"/>
      <c r="G16" s="294"/>
      <c r="H16" s="294"/>
      <c r="I16" s="294"/>
      <c r="J16" s="294"/>
      <c r="K16" s="294"/>
      <c r="L16" s="22"/>
      <c r="M16" s="12"/>
      <c r="N16" s="201" t="s">
        <v>545</v>
      </c>
      <c r="Q16" s="9"/>
      <c r="R16" s="9"/>
      <c r="S16" s="9"/>
      <c r="T16" s="9"/>
      <c r="U16" s="9"/>
      <c r="V16" s="9"/>
      <c r="W16" s="9"/>
    </row>
    <row r="17" spans="1:23" s="199" customFormat="1" ht="18" customHeight="1" x14ac:dyDescent="0.35">
      <c r="A17" s="19"/>
      <c r="B17" s="198" t="s">
        <v>543</v>
      </c>
      <c r="C17" s="198"/>
      <c r="D17" s="295" t="str">
        <f>IF(D9="","",(DATE(YEAR(D9)-5,MONTH(D9),DAY(D9)+1)))</f>
        <v/>
      </c>
      <c r="E17" s="295"/>
      <c r="F17" s="200"/>
      <c r="G17" s="294"/>
      <c r="H17" s="294"/>
      <c r="I17" s="294"/>
      <c r="J17" s="294"/>
      <c r="K17" s="294"/>
      <c r="L17" s="22"/>
      <c r="M17" s="12"/>
      <c r="N17" s="201" t="s">
        <v>546</v>
      </c>
      <c r="Q17" s="9"/>
      <c r="R17" s="9"/>
      <c r="S17" s="9"/>
      <c r="T17" s="9"/>
      <c r="U17" s="9"/>
      <c r="V17" s="9"/>
      <c r="W17" s="9"/>
    </row>
    <row r="18" spans="1:23" s="199" customFormat="1" ht="18" customHeight="1" x14ac:dyDescent="0.35">
      <c r="A18" s="19"/>
      <c r="B18" s="198" t="s">
        <v>544</v>
      </c>
      <c r="C18" s="198"/>
      <c r="D18" s="296" t="str">
        <f>IF(D9="","",D9)</f>
        <v/>
      </c>
      <c r="E18" s="296"/>
      <c r="F18" s="200"/>
      <c r="G18" s="200"/>
      <c r="H18" s="200"/>
      <c r="I18" s="200"/>
      <c r="J18" s="200"/>
      <c r="K18" s="200"/>
      <c r="L18" s="22"/>
      <c r="M18" s="12"/>
      <c r="N18" s="201" t="s">
        <v>547</v>
      </c>
      <c r="Q18" s="9"/>
      <c r="R18" s="9"/>
      <c r="S18" s="9"/>
      <c r="T18" s="9"/>
      <c r="U18" s="9"/>
      <c r="V18" s="9"/>
      <c r="W18" s="9"/>
    </row>
    <row r="19" spans="1:23" s="199" customFormat="1" ht="10" customHeight="1" x14ac:dyDescent="0.35">
      <c r="A19" s="19"/>
      <c r="B19" s="21"/>
      <c r="C19" s="21"/>
      <c r="D19" s="21"/>
      <c r="E19" s="21"/>
      <c r="F19" s="21"/>
      <c r="G19" s="21"/>
      <c r="H19" s="21"/>
      <c r="I19" s="21"/>
      <c r="J19" s="21"/>
      <c r="K19" s="21"/>
      <c r="L19" s="22"/>
      <c r="M19" s="12"/>
      <c r="Q19" s="9"/>
      <c r="R19" s="9"/>
      <c r="S19" s="9"/>
      <c r="T19" s="9"/>
      <c r="U19" s="9"/>
      <c r="V19" s="9"/>
      <c r="W19" s="9"/>
    </row>
    <row r="20" spans="1:23" s="199" customFormat="1" ht="28" customHeight="1" x14ac:dyDescent="0.35">
      <c r="A20" s="19"/>
      <c r="B20" s="21"/>
      <c r="C20" s="21"/>
      <c r="D20" s="297" t="str">
        <f>IF(N9="","",IF(N9&lt;-182,N16,IF(N9&gt;366,N18,IF(AND(N9&gt;184,N9&lt;=366),N17,""))))</f>
        <v/>
      </c>
      <c r="E20" s="297"/>
      <c r="F20" s="297"/>
      <c r="G20" s="297"/>
      <c r="H20" s="297"/>
      <c r="I20" s="297"/>
      <c r="J20" s="297"/>
      <c r="K20" s="297"/>
      <c r="L20" s="22"/>
      <c r="M20" s="12"/>
      <c r="Q20" s="9"/>
      <c r="R20" s="9"/>
      <c r="S20" s="9"/>
      <c r="T20" s="9"/>
      <c r="U20" s="9"/>
      <c r="V20" s="9"/>
      <c r="W20" s="9"/>
    </row>
    <row r="21" spans="1:23" s="199" customFormat="1" ht="10" customHeight="1" x14ac:dyDescent="0.35">
      <c r="A21" s="19"/>
      <c r="B21" s="21"/>
      <c r="C21" s="21"/>
      <c r="D21" s="21"/>
      <c r="E21" s="21"/>
      <c r="F21" s="21"/>
      <c r="G21" s="21"/>
      <c r="H21" s="21"/>
      <c r="I21" s="21"/>
      <c r="J21" s="21"/>
      <c r="K21" s="21"/>
      <c r="L21" s="22"/>
      <c r="M21" s="12"/>
      <c r="Q21" s="9"/>
      <c r="R21" s="9"/>
      <c r="S21" s="9"/>
      <c r="T21" s="9"/>
      <c r="U21" s="9"/>
      <c r="V21" s="9"/>
      <c r="W21" s="9"/>
    </row>
    <row r="22" spans="1:23" s="117" customFormat="1" ht="18" customHeight="1" x14ac:dyDescent="0.35">
      <c r="A22" s="19"/>
      <c r="B22" s="20" t="s">
        <v>47</v>
      </c>
      <c r="C22" s="20"/>
      <c r="D22" s="21"/>
      <c r="E22" s="21"/>
      <c r="F22" s="21"/>
      <c r="G22" s="21"/>
      <c r="H22" s="21"/>
      <c r="I22" s="21"/>
      <c r="J22" s="21"/>
      <c r="K22" s="21"/>
      <c r="L22" s="22"/>
      <c r="M22" s="12"/>
      <c r="Q22" s="9"/>
      <c r="R22" s="9"/>
      <c r="S22" s="9"/>
      <c r="T22" s="9"/>
      <c r="U22" s="9"/>
      <c r="V22" s="9"/>
      <c r="W22" s="9"/>
    </row>
    <row r="23" spans="1:23" s="117" customFormat="1" ht="18" customHeight="1" x14ac:dyDescent="0.35">
      <c r="A23" s="19"/>
      <c r="B23" s="113" t="s">
        <v>48</v>
      </c>
      <c r="C23" s="140"/>
      <c r="D23" s="284"/>
      <c r="E23" s="284"/>
      <c r="F23" s="284"/>
      <c r="G23" s="284"/>
      <c r="H23" s="284"/>
      <c r="I23" s="284"/>
      <c r="J23" s="284"/>
      <c r="K23" s="284"/>
      <c r="L23" s="22"/>
      <c r="M23" s="12"/>
      <c r="Q23" s="9"/>
      <c r="R23" s="9"/>
      <c r="S23" s="9"/>
      <c r="T23" s="9"/>
      <c r="U23" s="9"/>
      <c r="V23" s="9"/>
      <c r="W23" s="9"/>
    </row>
    <row r="24" spans="1:23" s="117" customFormat="1" ht="18" customHeight="1" x14ac:dyDescent="0.35">
      <c r="A24" s="19"/>
      <c r="B24" s="113" t="s">
        <v>1045</v>
      </c>
      <c r="C24" s="140"/>
      <c r="D24" s="284"/>
      <c r="E24" s="284"/>
      <c r="F24" s="284"/>
      <c r="G24" s="284"/>
      <c r="H24" s="284"/>
      <c r="I24" s="284"/>
      <c r="J24" s="284"/>
      <c r="K24" s="284"/>
      <c r="L24" s="22"/>
      <c r="M24" s="12"/>
      <c r="Q24" s="9"/>
      <c r="R24" s="9"/>
      <c r="S24" s="9"/>
      <c r="T24" s="9"/>
      <c r="U24" s="9"/>
      <c r="V24" s="9"/>
      <c r="W24" s="9"/>
    </row>
    <row r="25" spans="1:23" s="117" customFormat="1" ht="18" customHeight="1" x14ac:dyDescent="0.35">
      <c r="A25" s="19"/>
      <c r="B25" s="113" t="s">
        <v>4</v>
      </c>
      <c r="C25" s="140"/>
      <c r="D25" s="284"/>
      <c r="E25" s="284"/>
      <c r="F25" s="284"/>
      <c r="G25" s="284"/>
      <c r="H25" s="284"/>
      <c r="I25" s="284"/>
      <c r="J25" s="284"/>
      <c r="K25" s="284"/>
      <c r="L25" s="22"/>
      <c r="M25" s="12"/>
      <c r="Q25" s="9"/>
      <c r="R25" s="9"/>
      <c r="S25" s="9"/>
      <c r="T25" s="9"/>
      <c r="U25" s="9"/>
      <c r="V25" s="9"/>
      <c r="W25" s="9"/>
    </row>
    <row r="26" spans="1:23" s="117" customFormat="1" ht="18" customHeight="1" x14ac:dyDescent="0.35">
      <c r="A26" s="19"/>
      <c r="B26" s="113" t="s">
        <v>50</v>
      </c>
      <c r="C26" s="140"/>
      <c r="D26" s="284"/>
      <c r="E26" s="284"/>
      <c r="F26" s="284"/>
      <c r="G26" s="284"/>
      <c r="H26" s="284"/>
      <c r="I26" s="284"/>
      <c r="J26" s="284"/>
      <c r="K26" s="284"/>
      <c r="L26" s="22"/>
      <c r="M26" s="12"/>
      <c r="Q26" s="9"/>
      <c r="R26" s="9"/>
      <c r="S26" s="9"/>
      <c r="T26" s="9"/>
      <c r="U26" s="9"/>
      <c r="V26" s="9"/>
      <c r="W26" s="9"/>
    </row>
    <row r="27" spans="1:23" s="117" customFormat="1" ht="18" customHeight="1" x14ac:dyDescent="0.35">
      <c r="A27" s="19"/>
      <c r="B27" s="113" t="s">
        <v>5</v>
      </c>
      <c r="C27" s="140"/>
      <c r="D27" s="291"/>
      <c r="E27" s="291"/>
      <c r="F27" s="291"/>
      <c r="G27" s="291"/>
      <c r="H27" s="291"/>
      <c r="I27" s="291"/>
      <c r="J27" s="291"/>
      <c r="K27" s="291"/>
      <c r="L27" s="22"/>
      <c r="M27" s="12"/>
      <c r="Q27" s="9"/>
      <c r="R27" s="9"/>
      <c r="S27" s="9"/>
      <c r="T27" s="9"/>
      <c r="U27" s="9"/>
      <c r="V27" s="9"/>
      <c r="W27" s="9"/>
    </row>
    <row r="28" spans="1:23" s="117" customFormat="1" ht="18" customHeight="1" x14ac:dyDescent="0.35">
      <c r="A28" s="19"/>
      <c r="B28" s="113" t="s">
        <v>52</v>
      </c>
      <c r="C28" s="140"/>
      <c r="D28" s="284"/>
      <c r="E28" s="284"/>
      <c r="F28" s="284"/>
      <c r="G28" s="284"/>
      <c r="H28" s="284"/>
      <c r="I28" s="284"/>
      <c r="J28" s="284"/>
      <c r="K28" s="284"/>
      <c r="L28" s="22"/>
      <c r="M28" s="12"/>
      <c r="Q28" s="9"/>
      <c r="R28" s="9"/>
      <c r="S28" s="9"/>
      <c r="T28" s="9"/>
      <c r="U28" s="9"/>
      <c r="V28" s="9"/>
      <c r="W28" s="9"/>
    </row>
    <row r="29" spans="1:23" s="117" customFormat="1" ht="18" customHeight="1" x14ac:dyDescent="0.35">
      <c r="A29" s="19"/>
      <c r="B29" s="113" t="s">
        <v>63</v>
      </c>
      <c r="C29" s="140"/>
      <c r="D29" s="284"/>
      <c r="E29" s="284"/>
      <c r="F29" s="284"/>
      <c r="G29" s="284"/>
      <c r="H29" s="284"/>
      <c r="I29" s="284"/>
      <c r="J29" s="284"/>
      <c r="K29" s="284"/>
      <c r="L29" s="22"/>
      <c r="M29" s="12"/>
      <c r="Q29" s="9"/>
      <c r="R29" s="9"/>
      <c r="S29" s="9"/>
      <c r="T29" s="9"/>
      <c r="U29" s="9"/>
      <c r="V29" s="9"/>
      <c r="W29" s="9"/>
    </row>
    <row r="30" spans="1:23" s="117" customFormat="1" ht="10" customHeight="1" x14ac:dyDescent="0.35">
      <c r="A30" s="19"/>
      <c r="B30" s="113"/>
      <c r="C30" s="140"/>
      <c r="D30" s="141"/>
      <c r="E30" s="141"/>
      <c r="F30" s="141"/>
      <c r="G30" s="141"/>
      <c r="H30" s="141"/>
      <c r="I30" s="141"/>
      <c r="J30" s="141"/>
      <c r="K30" s="141"/>
      <c r="L30" s="22"/>
      <c r="M30" s="12"/>
      <c r="Q30" s="9"/>
      <c r="R30" s="9"/>
      <c r="S30" s="9"/>
      <c r="T30" s="9"/>
      <c r="U30" s="9"/>
      <c r="V30" s="9"/>
      <c r="W30" s="9"/>
    </row>
    <row r="31" spans="1:23" s="117" customFormat="1" ht="28" customHeight="1" x14ac:dyDescent="0.35">
      <c r="A31" s="19"/>
      <c r="B31" s="20" t="s">
        <v>51</v>
      </c>
      <c r="C31" s="20"/>
      <c r="D31" s="283" t="s">
        <v>173</v>
      </c>
      <c r="E31" s="283"/>
      <c r="F31" s="283"/>
      <c r="G31" s="283"/>
      <c r="H31" s="283"/>
      <c r="I31" s="283"/>
      <c r="J31" s="283"/>
      <c r="K31" s="283"/>
      <c r="L31" s="22"/>
      <c r="M31" s="12"/>
      <c r="Q31" s="9"/>
      <c r="R31" s="9"/>
      <c r="S31" s="9"/>
      <c r="T31" s="9"/>
      <c r="U31" s="9"/>
      <c r="V31" s="9"/>
      <c r="W31" s="9"/>
    </row>
    <row r="32" spans="1:23" s="131" customFormat="1" ht="18" customHeight="1" x14ac:dyDescent="0.35">
      <c r="A32" s="19"/>
      <c r="B32" s="130" t="s">
        <v>162</v>
      </c>
      <c r="C32" s="140"/>
      <c r="D32" s="284"/>
      <c r="E32" s="284"/>
      <c r="F32" s="284"/>
      <c r="G32" s="284"/>
      <c r="H32" s="284"/>
      <c r="I32" s="284"/>
      <c r="J32" s="284"/>
      <c r="K32" s="284"/>
      <c r="L32" s="22"/>
      <c r="M32" s="12"/>
      <c r="Q32" s="9"/>
      <c r="R32" s="9"/>
      <c r="S32" s="9"/>
      <c r="T32" s="9"/>
      <c r="U32" s="9"/>
      <c r="V32" s="9"/>
      <c r="W32" s="9"/>
    </row>
    <row r="33" spans="1:23" s="117" customFormat="1" ht="18" customHeight="1" x14ac:dyDescent="0.35">
      <c r="A33" s="19"/>
      <c r="B33" s="113" t="s">
        <v>892</v>
      </c>
      <c r="C33" s="140"/>
      <c r="D33" s="284"/>
      <c r="E33" s="284"/>
      <c r="F33" s="284"/>
      <c r="G33" s="284"/>
      <c r="H33" s="284"/>
      <c r="I33" s="284"/>
      <c r="J33" s="284"/>
      <c r="K33" s="284"/>
      <c r="L33" s="22"/>
      <c r="M33" s="12"/>
      <c r="Q33" s="9"/>
      <c r="R33" s="9"/>
      <c r="S33" s="9"/>
      <c r="T33" s="9"/>
      <c r="U33" s="9"/>
      <c r="V33" s="9"/>
      <c r="W33" s="9"/>
    </row>
    <row r="34" spans="1:23" s="117" customFormat="1" ht="18" customHeight="1" x14ac:dyDescent="0.35">
      <c r="A34" s="19"/>
      <c r="B34" s="113" t="s">
        <v>60</v>
      </c>
      <c r="C34" s="140"/>
      <c r="D34" s="284"/>
      <c r="E34" s="284"/>
      <c r="F34" s="284"/>
      <c r="G34" s="284"/>
      <c r="H34" s="284"/>
      <c r="I34" s="284"/>
      <c r="J34" s="284"/>
      <c r="K34" s="284"/>
      <c r="L34" s="22"/>
      <c r="M34" s="12"/>
      <c r="Q34" s="9"/>
      <c r="R34" s="9"/>
      <c r="S34" s="9"/>
      <c r="T34" s="9"/>
      <c r="U34" s="9"/>
      <c r="V34" s="9"/>
      <c r="W34" s="9"/>
    </row>
    <row r="35" spans="1:23" s="117" customFormat="1" ht="18" customHeight="1" x14ac:dyDescent="0.35">
      <c r="A35" s="19"/>
      <c r="B35" s="113" t="s">
        <v>536</v>
      </c>
      <c r="C35" s="140"/>
      <c r="D35" s="284"/>
      <c r="E35" s="284"/>
      <c r="F35" s="284"/>
      <c r="G35" s="284"/>
      <c r="H35" s="284"/>
      <c r="I35" s="284"/>
      <c r="J35" s="284"/>
      <c r="K35" s="284"/>
      <c r="L35" s="22"/>
      <c r="M35" s="12"/>
      <c r="Q35" s="9"/>
      <c r="R35" s="9"/>
      <c r="S35" s="9"/>
      <c r="T35" s="9"/>
      <c r="U35" s="9"/>
      <c r="V35" s="9"/>
      <c r="W35" s="9"/>
    </row>
    <row r="36" spans="1:23" s="168" customFormat="1" ht="18" customHeight="1" x14ac:dyDescent="0.35">
      <c r="A36" s="19"/>
      <c r="B36" s="164" t="s">
        <v>69</v>
      </c>
      <c r="C36" s="164"/>
      <c r="D36" s="286"/>
      <c r="E36" s="287"/>
      <c r="F36" s="287"/>
      <c r="G36" s="287"/>
      <c r="H36" s="287"/>
      <c r="I36" s="287"/>
      <c r="J36" s="287"/>
      <c r="K36" s="288"/>
      <c r="L36" s="22"/>
      <c r="M36" s="12"/>
      <c r="Q36" s="9"/>
      <c r="R36" s="9"/>
      <c r="S36" s="9"/>
      <c r="T36" s="9"/>
      <c r="U36" s="9"/>
      <c r="V36" s="9"/>
      <c r="W36" s="9"/>
    </row>
    <row r="37" spans="1:23" s="117" customFormat="1" ht="18" customHeight="1" x14ac:dyDescent="0.35">
      <c r="A37" s="19"/>
      <c r="B37" s="113" t="s">
        <v>53</v>
      </c>
      <c r="C37" s="140"/>
      <c r="D37" s="284"/>
      <c r="E37" s="284"/>
      <c r="F37" s="284"/>
      <c r="G37" s="284"/>
      <c r="H37" s="284"/>
      <c r="I37" s="284"/>
      <c r="J37" s="284"/>
      <c r="K37" s="284"/>
      <c r="L37" s="22"/>
      <c r="M37" s="12"/>
      <c r="Q37" s="9"/>
      <c r="R37" s="9"/>
      <c r="S37" s="9"/>
      <c r="T37" s="9"/>
      <c r="U37" s="9"/>
      <c r="V37" s="9"/>
      <c r="W37" s="9"/>
    </row>
    <row r="38" spans="1:23" s="117" customFormat="1" ht="18" customHeight="1" x14ac:dyDescent="0.35">
      <c r="A38" s="19"/>
      <c r="B38" s="113" t="s">
        <v>55</v>
      </c>
      <c r="C38" s="140"/>
      <c r="D38" s="284"/>
      <c r="E38" s="284"/>
      <c r="F38" s="284"/>
      <c r="G38" s="284"/>
      <c r="H38" s="284"/>
      <c r="I38" s="284"/>
      <c r="J38" s="284"/>
      <c r="K38" s="284"/>
      <c r="L38" s="22"/>
      <c r="M38" s="12"/>
      <c r="Q38" s="9"/>
      <c r="R38" s="9"/>
      <c r="S38" s="9"/>
      <c r="T38" s="9"/>
      <c r="U38" s="9"/>
      <c r="V38" s="9"/>
      <c r="W38" s="9"/>
    </row>
    <row r="39" spans="1:23" s="117" customFormat="1" ht="18" customHeight="1" x14ac:dyDescent="0.35">
      <c r="A39" s="19"/>
      <c r="B39" s="113" t="s">
        <v>56</v>
      </c>
      <c r="C39" s="140"/>
      <c r="D39" s="284"/>
      <c r="E39" s="284"/>
      <c r="F39" s="284"/>
      <c r="G39" s="284"/>
      <c r="H39" s="284"/>
      <c r="I39" s="284"/>
      <c r="J39" s="284"/>
      <c r="K39" s="284"/>
      <c r="L39" s="22"/>
      <c r="M39" s="12"/>
      <c r="Q39" s="9"/>
      <c r="R39" s="9"/>
      <c r="S39" s="9"/>
      <c r="T39" s="9"/>
      <c r="U39" s="9"/>
      <c r="V39" s="9"/>
      <c r="W39" s="9"/>
    </row>
    <row r="40" spans="1:23" s="117" customFormat="1" ht="18" customHeight="1" x14ac:dyDescent="0.35">
      <c r="A40" s="19"/>
      <c r="B40" s="113" t="s">
        <v>54</v>
      </c>
      <c r="C40" s="140"/>
      <c r="D40" s="285"/>
      <c r="E40" s="285"/>
      <c r="F40" s="285"/>
      <c r="G40" s="285"/>
      <c r="H40" s="285"/>
      <c r="I40" s="285"/>
      <c r="J40" s="285"/>
      <c r="K40" s="285"/>
      <c r="L40" s="22"/>
      <c r="M40" s="12"/>
      <c r="Q40" s="9"/>
      <c r="R40" s="9"/>
      <c r="S40" s="9"/>
      <c r="T40" s="9"/>
      <c r="U40" s="9"/>
      <c r="V40" s="9"/>
      <c r="W40" s="9"/>
    </row>
    <row r="41" spans="1:23" s="117" customFormat="1" ht="10" customHeight="1" x14ac:dyDescent="0.35">
      <c r="A41" s="19"/>
      <c r="B41" s="113"/>
      <c r="C41" s="140"/>
      <c r="D41" s="141"/>
      <c r="E41" s="141"/>
      <c r="F41" s="141"/>
      <c r="G41" s="141"/>
      <c r="H41" s="141"/>
      <c r="I41" s="141"/>
      <c r="J41" s="141"/>
      <c r="K41" s="141"/>
      <c r="L41" s="22"/>
      <c r="M41" s="12"/>
      <c r="Q41" s="9"/>
      <c r="R41" s="9"/>
      <c r="S41" s="9"/>
      <c r="T41" s="9"/>
      <c r="U41" s="9"/>
      <c r="V41" s="9"/>
      <c r="W41" s="9"/>
    </row>
    <row r="42" spans="1:23" s="117" customFormat="1" ht="18" customHeight="1" x14ac:dyDescent="0.35">
      <c r="A42" s="19"/>
      <c r="B42" s="20" t="s">
        <v>57</v>
      </c>
      <c r="C42" s="20"/>
      <c r="D42" s="141"/>
      <c r="E42" s="141"/>
      <c r="F42" s="141"/>
      <c r="G42" s="141"/>
      <c r="H42" s="141"/>
      <c r="I42" s="141"/>
      <c r="J42" s="141"/>
      <c r="K42" s="141"/>
      <c r="L42" s="22"/>
      <c r="M42" s="12"/>
      <c r="Q42" s="9"/>
      <c r="R42" s="9"/>
      <c r="S42" s="9"/>
      <c r="T42" s="9"/>
      <c r="U42" s="9"/>
      <c r="V42" s="9"/>
      <c r="W42" s="9"/>
    </row>
    <row r="43" spans="1:23" s="117" customFormat="1" ht="18" customHeight="1" x14ac:dyDescent="0.35">
      <c r="A43" s="19"/>
      <c r="B43" s="113" t="s">
        <v>59</v>
      </c>
      <c r="C43" s="140"/>
      <c r="D43" s="284"/>
      <c r="E43" s="284"/>
      <c r="F43" s="284"/>
      <c r="G43" s="284"/>
      <c r="H43" s="284"/>
      <c r="I43" s="284"/>
      <c r="J43" s="284"/>
      <c r="K43" s="284"/>
      <c r="L43" s="22"/>
      <c r="M43" s="12"/>
      <c r="Q43" s="9"/>
      <c r="R43" s="9"/>
      <c r="S43" s="9"/>
      <c r="T43" s="9"/>
      <c r="U43" s="9"/>
      <c r="V43" s="9"/>
      <c r="W43" s="9"/>
    </row>
    <row r="44" spans="1:23" s="117" customFormat="1" ht="18" customHeight="1" x14ac:dyDescent="0.35">
      <c r="A44" s="19"/>
      <c r="B44" s="130" t="s">
        <v>58</v>
      </c>
      <c r="C44" s="140"/>
      <c r="D44" s="284"/>
      <c r="E44" s="284"/>
      <c r="F44" s="284"/>
      <c r="G44" s="284"/>
      <c r="H44" s="284"/>
      <c r="I44" s="284"/>
      <c r="J44" s="284"/>
      <c r="K44" s="284"/>
      <c r="L44" s="22"/>
      <c r="M44" s="12"/>
      <c r="Q44" s="9"/>
      <c r="R44" s="9"/>
      <c r="S44" s="9"/>
      <c r="T44" s="9"/>
      <c r="U44" s="9"/>
      <c r="V44" s="9"/>
      <c r="W44" s="9"/>
    </row>
    <row r="45" spans="1:23" s="131" customFormat="1" ht="18" customHeight="1" x14ac:dyDescent="0.35">
      <c r="A45" s="19"/>
      <c r="B45" s="130" t="s">
        <v>61</v>
      </c>
      <c r="C45" s="140"/>
      <c r="D45" s="284"/>
      <c r="E45" s="284"/>
      <c r="F45" s="284"/>
      <c r="G45" s="284"/>
      <c r="H45" s="284"/>
      <c r="I45" s="284"/>
      <c r="J45" s="284"/>
      <c r="K45" s="284"/>
      <c r="L45" s="22"/>
      <c r="M45" s="12"/>
      <c r="Q45" s="9"/>
      <c r="R45" s="9"/>
      <c r="S45" s="9"/>
      <c r="T45" s="9"/>
      <c r="U45" s="9"/>
      <c r="V45" s="9"/>
      <c r="W45" s="9"/>
    </row>
    <row r="46" spans="1:23" s="131" customFormat="1" ht="18" customHeight="1" x14ac:dyDescent="0.35">
      <c r="A46" s="19"/>
      <c r="B46" s="130" t="s">
        <v>162</v>
      </c>
      <c r="C46" s="140"/>
      <c r="D46" s="284"/>
      <c r="E46" s="284"/>
      <c r="F46" s="284"/>
      <c r="G46" s="284"/>
      <c r="H46" s="284"/>
      <c r="I46" s="284"/>
      <c r="J46" s="284"/>
      <c r="K46" s="284"/>
      <c r="L46" s="22"/>
      <c r="M46" s="12"/>
      <c r="Q46" s="9"/>
      <c r="R46" s="9"/>
      <c r="S46" s="9"/>
      <c r="T46" s="9"/>
      <c r="U46" s="9"/>
      <c r="V46" s="9"/>
      <c r="W46" s="9"/>
    </row>
    <row r="47" spans="1:23" s="117" customFormat="1" ht="18" customHeight="1" x14ac:dyDescent="0.35">
      <c r="A47" s="19"/>
      <c r="B47" s="113" t="s">
        <v>892</v>
      </c>
      <c r="C47" s="140"/>
      <c r="D47" s="284"/>
      <c r="E47" s="284"/>
      <c r="F47" s="284"/>
      <c r="G47" s="284"/>
      <c r="H47" s="284"/>
      <c r="I47" s="284"/>
      <c r="J47" s="284"/>
      <c r="K47" s="284"/>
      <c r="L47" s="22"/>
      <c r="M47" s="12"/>
      <c r="Q47" s="9"/>
      <c r="R47" s="9"/>
      <c r="S47" s="9"/>
      <c r="T47" s="9"/>
      <c r="U47" s="9"/>
      <c r="V47" s="9"/>
      <c r="W47" s="9"/>
    </row>
    <row r="48" spans="1:23" s="117" customFormat="1" ht="18" customHeight="1" x14ac:dyDescent="0.35">
      <c r="A48" s="19"/>
      <c r="B48" s="113" t="s">
        <v>60</v>
      </c>
      <c r="C48" s="140"/>
      <c r="D48" s="284"/>
      <c r="E48" s="284"/>
      <c r="F48" s="284"/>
      <c r="G48" s="284"/>
      <c r="H48" s="284"/>
      <c r="I48" s="284"/>
      <c r="J48" s="284"/>
      <c r="K48" s="284"/>
      <c r="L48" s="22"/>
      <c r="M48" s="12"/>
      <c r="Q48" s="9"/>
      <c r="R48" s="9"/>
      <c r="S48" s="9"/>
      <c r="T48" s="9"/>
      <c r="U48" s="9"/>
      <c r="V48" s="9"/>
      <c r="W48" s="9"/>
    </row>
    <row r="49" spans="1:23" s="117" customFormat="1" ht="18" customHeight="1" x14ac:dyDescent="0.35">
      <c r="A49" s="19"/>
      <c r="B49" s="113" t="s">
        <v>536</v>
      </c>
      <c r="C49" s="140"/>
      <c r="D49" s="284"/>
      <c r="E49" s="284"/>
      <c r="F49" s="284"/>
      <c r="G49" s="284"/>
      <c r="H49" s="284"/>
      <c r="I49" s="284"/>
      <c r="J49" s="284"/>
      <c r="K49" s="284"/>
      <c r="L49" s="22"/>
      <c r="M49" s="12"/>
      <c r="Q49" s="9"/>
      <c r="R49" s="9"/>
      <c r="S49" s="9"/>
      <c r="T49" s="9"/>
      <c r="U49" s="9"/>
      <c r="V49" s="9"/>
      <c r="W49" s="9"/>
    </row>
    <row r="50" spans="1:23" s="168" customFormat="1" ht="18" customHeight="1" x14ac:dyDescent="0.35">
      <c r="A50" s="19"/>
      <c r="B50" s="164" t="s">
        <v>69</v>
      </c>
      <c r="C50" s="164"/>
      <c r="D50" s="286"/>
      <c r="E50" s="287"/>
      <c r="F50" s="287"/>
      <c r="G50" s="287"/>
      <c r="H50" s="287"/>
      <c r="I50" s="287"/>
      <c r="J50" s="287"/>
      <c r="K50" s="288"/>
      <c r="L50" s="22"/>
      <c r="M50" s="12"/>
      <c r="Q50" s="9"/>
      <c r="R50" s="9"/>
      <c r="S50" s="9"/>
      <c r="T50" s="9"/>
      <c r="U50" s="9"/>
      <c r="V50" s="9"/>
      <c r="W50" s="9"/>
    </row>
    <row r="51" spans="1:23" s="117" customFormat="1" ht="18" customHeight="1" x14ac:dyDescent="0.35">
      <c r="A51" s="19"/>
      <c r="B51" s="113" t="s">
        <v>53</v>
      </c>
      <c r="C51" s="140"/>
      <c r="D51" s="284"/>
      <c r="E51" s="284"/>
      <c r="F51" s="284"/>
      <c r="G51" s="284"/>
      <c r="H51" s="284"/>
      <c r="I51" s="284"/>
      <c r="J51" s="284"/>
      <c r="K51" s="284"/>
      <c r="L51" s="22"/>
      <c r="M51" s="12"/>
      <c r="Q51" s="9"/>
      <c r="R51" s="9"/>
      <c r="S51" s="9"/>
      <c r="T51" s="9"/>
      <c r="U51" s="9"/>
      <c r="V51" s="9"/>
      <c r="W51" s="9"/>
    </row>
    <row r="52" spans="1:23" s="117" customFormat="1" ht="18" customHeight="1" x14ac:dyDescent="0.35">
      <c r="A52" s="19"/>
      <c r="B52" s="113" t="s">
        <v>55</v>
      </c>
      <c r="C52" s="140"/>
      <c r="D52" s="284"/>
      <c r="E52" s="284"/>
      <c r="F52" s="284"/>
      <c r="G52" s="284"/>
      <c r="H52" s="284"/>
      <c r="I52" s="284"/>
      <c r="J52" s="284"/>
      <c r="K52" s="284"/>
      <c r="L52" s="22"/>
      <c r="M52" s="12"/>
      <c r="Q52" s="9"/>
      <c r="R52" s="9"/>
      <c r="S52" s="9"/>
      <c r="T52" s="9"/>
      <c r="U52" s="9"/>
      <c r="V52" s="9"/>
      <c r="W52" s="9"/>
    </row>
    <row r="53" spans="1:23" s="117" customFormat="1" ht="18" customHeight="1" x14ac:dyDescent="0.35">
      <c r="A53" s="19"/>
      <c r="B53" s="113" t="s">
        <v>56</v>
      </c>
      <c r="C53" s="140"/>
      <c r="D53" s="284"/>
      <c r="E53" s="284"/>
      <c r="F53" s="284"/>
      <c r="G53" s="284"/>
      <c r="H53" s="284"/>
      <c r="I53" s="284"/>
      <c r="J53" s="284"/>
      <c r="K53" s="284"/>
      <c r="L53" s="22"/>
      <c r="M53" s="12"/>
      <c r="Q53" s="9"/>
      <c r="R53" s="9"/>
      <c r="S53" s="9"/>
      <c r="T53" s="9"/>
      <c r="U53" s="9"/>
      <c r="V53" s="9"/>
      <c r="W53" s="9"/>
    </row>
    <row r="54" spans="1:23" s="117" customFormat="1" ht="18" customHeight="1" x14ac:dyDescent="0.35">
      <c r="A54" s="19"/>
      <c r="B54" s="113" t="s">
        <v>54</v>
      </c>
      <c r="C54" s="140"/>
      <c r="D54" s="285"/>
      <c r="E54" s="285"/>
      <c r="F54" s="285"/>
      <c r="G54" s="285"/>
      <c r="H54" s="285"/>
      <c r="I54" s="285"/>
      <c r="J54" s="285"/>
      <c r="K54" s="285"/>
      <c r="L54" s="22"/>
      <c r="M54" s="12"/>
      <c r="Q54" s="9"/>
      <c r="R54" s="9"/>
      <c r="S54" s="9"/>
      <c r="T54" s="9"/>
      <c r="U54" s="9"/>
      <c r="V54" s="9"/>
      <c r="W54" s="9"/>
    </row>
    <row r="55" spans="1:23" s="117" customFormat="1" ht="10" customHeight="1" x14ac:dyDescent="0.35">
      <c r="A55" s="19"/>
      <c r="B55" s="113"/>
      <c r="C55" s="140"/>
      <c r="D55" s="141"/>
      <c r="E55" s="141"/>
      <c r="F55" s="141"/>
      <c r="G55" s="141"/>
      <c r="H55" s="141"/>
      <c r="I55" s="141"/>
      <c r="J55" s="141"/>
      <c r="K55" s="141"/>
      <c r="L55" s="22"/>
      <c r="M55" s="12"/>
      <c r="Q55" s="9"/>
      <c r="R55" s="9"/>
      <c r="S55" s="9"/>
      <c r="T55" s="9"/>
      <c r="U55" s="9"/>
      <c r="V55" s="9"/>
      <c r="W55" s="9"/>
    </row>
    <row r="56" spans="1:23" s="117" customFormat="1" ht="18" customHeight="1" x14ac:dyDescent="0.35">
      <c r="A56" s="19"/>
      <c r="B56" s="20" t="s">
        <v>65</v>
      </c>
      <c r="C56" s="20"/>
      <c r="D56" s="141"/>
      <c r="E56" s="141"/>
      <c r="F56" s="141"/>
      <c r="G56" s="141"/>
      <c r="H56" s="141"/>
      <c r="I56" s="141"/>
      <c r="J56" s="141"/>
      <c r="K56" s="141"/>
      <c r="L56" s="22"/>
      <c r="M56" s="12"/>
      <c r="Q56" s="9"/>
      <c r="R56" s="9"/>
      <c r="S56" s="9"/>
      <c r="T56" s="9"/>
      <c r="U56" s="9"/>
      <c r="V56" s="9"/>
      <c r="W56" s="9"/>
    </row>
    <row r="57" spans="1:23" s="117" customFormat="1" ht="18" customHeight="1" x14ac:dyDescent="0.35">
      <c r="A57" s="19"/>
      <c r="B57" s="113" t="s">
        <v>66</v>
      </c>
      <c r="C57" s="140"/>
      <c r="D57" s="284"/>
      <c r="E57" s="284"/>
      <c r="F57" s="284"/>
      <c r="G57" s="284"/>
      <c r="H57" s="284"/>
      <c r="I57" s="284"/>
      <c r="J57" s="284"/>
      <c r="K57" s="284"/>
      <c r="L57" s="22"/>
      <c r="M57" s="12"/>
      <c r="Q57" s="9"/>
      <c r="R57" s="9"/>
      <c r="S57" s="9"/>
      <c r="T57" s="9"/>
      <c r="U57" s="9"/>
      <c r="V57" s="9"/>
      <c r="W57" s="9"/>
    </row>
    <row r="58" spans="1:23" s="131" customFormat="1" ht="18" customHeight="1" x14ac:dyDescent="0.35">
      <c r="A58" s="19"/>
      <c r="B58" s="130" t="s">
        <v>163</v>
      </c>
      <c r="C58" s="140"/>
      <c r="D58" s="284"/>
      <c r="E58" s="284"/>
      <c r="F58" s="284"/>
      <c r="G58" s="284"/>
      <c r="H58" s="284"/>
      <c r="I58" s="284"/>
      <c r="J58" s="284"/>
      <c r="K58" s="284"/>
      <c r="L58" s="22"/>
      <c r="M58" s="12"/>
      <c r="Q58" s="9"/>
      <c r="R58" s="9"/>
      <c r="S58" s="9"/>
      <c r="T58" s="9"/>
      <c r="U58" s="9"/>
      <c r="V58" s="9"/>
      <c r="W58" s="9"/>
    </row>
    <row r="59" spans="1:23" s="117" customFormat="1" ht="10" customHeight="1" x14ac:dyDescent="0.35">
      <c r="A59" s="19"/>
      <c r="B59" s="113"/>
      <c r="C59" s="140"/>
      <c r="D59" s="116"/>
      <c r="E59" s="141"/>
      <c r="F59" s="141"/>
      <c r="G59" s="141"/>
      <c r="H59" s="141"/>
      <c r="I59" s="141"/>
      <c r="J59" s="141"/>
      <c r="K59" s="141"/>
      <c r="L59" s="22"/>
      <c r="M59" s="12"/>
      <c r="Q59" s="9"/>
      <c r="R59" s="9"/>
      <c r="S59" s="9"/>
      <c r="T59" s="9"/>
      <c r="U59" s="9"/>
      <c r="V59" s="9"/>
      <c r="W59" s="9"/>
    </row>
    <row r="60" spans="1:23" s="117" customFormat="1" ht="18" customHeight="1" x14ac:dyDescent="0.35">
      <c r="A60" s="19"/>
      <c r="B60" s="280" t="s">
        <v>158</v>
      </c>
      <c r="C60" s="280"/>
      <c r="D60" s="280"/>
      <c r="E60" s="280"/>
      <c r="F60" s="280"/>
      <c r="G60" s="280"/>
      <c r="H60" s="280"/>
      <c r="I60" s="280"/>
      <c r="J60" s="280"/>
      <c r="K60" s="280"/>
      <c r="L60" s="22"/>
      <c r="M60" s="12"/>
      <c r="Q60" s="9"/>
      <c r="R60" s="9"/>
      <c r="S60" s="9"/>
      <c r="T60" s="9"/>
      <c r="U60" s="9"/>
      <c r="V60" s="9"/>
      <c r="W60" s="9"/>
    </row>
    <row r="61" spans="1:23" s="117" customFormat="1" ht="10" customHeight="1" x14ac:dyDescent="0.35">
      <c r="A61" s="19"/>
      <c r="B61" s="113"/>
      <c r="C61" s="140"/>
      <c r="D61" s="141"/>
      <c r="E61" s="141"/>
      <c r="F61" s="141"/>
      <c r="G61" s="141"/>
      <c r="H61" s="141"/>
      <c r="I61" s="141"/>
      <c r="J61" s="141"/>
      <c r="K61" s="141"/>
      <c r="L61" s="22"/>
      <c r="M61" s="12"/>
      <c r="Q61" s="9"/>
      <c r="R61" s="9"/>
      <c r="S61" s="9"/>
      <c r="T61" s="9"/>
      <c r="U61" s="9"/>
      <c r="V61" s="9"/>
      <c r="W61" s="9"/>
    </row>
    <row r="62" spans="1:23" s="117" customFormat="1" ht="18" customHeight="1" x14ac:dyDescent="0.35">
      <c r="A62" s="19"/>
      <c r="B62" s="113" t="s">
        <v>67</v>
      </c>
      <c r="C62" s="140"/>
      <c r="D62" s="284"/>
      <c r="E62" s="284"/>
      <c r="F62" s="284"/>
      <c r="G62" s="284"/>
      <c r="H62" s="284"/>
      <c r="I62" s="284"/>
      <c r="J62" s="284"/>
      <c r="K62" s="284"/>
      <c r="L62" s="22"/>
      <c r="M62" s="12"/>
      <c r="Q62" s="9"/>
      <c r="R62" s="9"/>
      <c r="S62" s="9"/>
      <c r="T62" s="9"/>
      <c r="U62" s="9"/>
      <c r="V62" s="9"/>
      <c r="W62" s="9"/>
    </row>
    <row r="63" spans="1:23" s="117" customFormat="1" ht="18" customHeight="1" x14ac:dyDescent="0.35">
      <c r="A63" s="19"/>
      <c r="B63" s="113" t="s">
        <v>91</v>
      </c>
      <c r="C63" s="140"/>
      <c r="D63" s="284"/>
      <c r="E63" s="284"/>
      <c r="F63" s="284"/>
      <c r="G63" s="284"/>
      <c r="H63" s="284"/>
      <c r="I63" s="284"/>
      <c r="J63" s="284"/>
      <c r="K63" s="284"/>
      <c r="L63" s="22"/>
      <c r="M63" s="12"/>
      <c r="Q63" s="9"/>
      <c r="R63" s="9"/>
      <c r="S63" s="9"/>
      <c r="T63" s="9"/>
      <c r="U63" s="9"/>
      <c r="V63" s="9"/>
      <c r="W63" s="9"/>
    </row>
    <row r="64" spans="1:23" s="117" customFormat="1" ht="18" customHeight="1" x14ac:dyDescent="0.35">
      <c r="A64" s="19"/>
      <c r="B64" s="113" t="s">
        <v>892</v>
      </c>
      <c r="C64" s="140"/>
      <c r="D64" s="284"/>
      <c r="E64" s="284"/>
      <c r="F64" s="284"/>
      <c r="G64" s="284"/>
      <c r="H64" s="284"/>
      <c r="I64" s="284"/>
      <c r="J64" s="284"/>
      <c r="K64" s="284"/>
      <c r="L64" s="22"/>
      <c r="M64" s="12"/>
      <c r="Q64" s="9"/>
      <c r="R64" s="9"/>
      <c r="S64" s="9"/>
      <c r="T64" s="9"/>
      <c r="U64" s="9"/>
      <c r="V64" s="9"/>
      <c r="W64" s="9"/>
    </row>
    <row r="65" spans="1:23" s="117" customFormat="1" ht="18" customHeight="1" x14ac:dyDescent="0.35">
      <c r="A65" s="19"/>
      <c r="B65" s="113" t="s">
        <v>60</v>
      </c>
      <c r="C65" s="140"/>
      <c r="D65" s="284"/>
      <c r="E65" s="284"/>
      <c r="F65" s="284"/>
      <c r="G65" s="284"/>
      <c r="H65" s="284"/>
      <c r="I65" s="284"/>
      <c r="J65" s="284"/>
      <c r="K65" s="284"/>
      <c r="L65" s="22"/>
      <c r="M65" s="12"/>
      <c r="Q65" s="9"/>
      <c r="R65" s="9"/>
      <c r="S65" s="9"/>
      <c r="T65" s="9"/>
      <c r="U65" s="9"/>
      <c r="V65" s="9"/>
      <c r="W65" s="9"/>
    </row>
    <row r="66" spans="1:23" s="117" customFormat="1" ht="18" customHeight="1" x14ac:dyDescent="0.35">
      <c r="A66" s="19"/>
      <c r="B66" s="113" t="s">
        <v>536</v>
      </c>
      <c r="C66" s="140"/>
      <c r="D66" s="284"/>
      <c r="E66" s="284"/>
      <c r="F66" s="284"/>
      <c r="G66" s="284"/>
      <c r="H66" s="284"/>
      <c r="I66" s="284"/>
      <c r="J66" s="284"/>
      <c r="K66" s="284"/>
      <c r="L66" s="22"/>
      <c r="M66" s="12"/>
      <c r="Q66" s="9"/>
      <c r="R66" s="9"/>
      <c r="S66" s="9"/>
      <c r="T66" s="9"/>
      <c r="U66" s="9"/>
      <c r="V66" s="9"/>
      <c r="W66" s="9"/>
    </row>
    <row r="67" spans="1:23" s="168" customFormat="1" ht="18" customHeight="1" x14ac:dyDescent="0.35">
      <c r="A67" s="19"/>
      <c r="B67" s="164" t="s">
        <v>69</v>
      </c>
      <c r="C67" s="164"/>
      <c r="D67" s="286"/>
      <c r="E67" s="287"/>
      <c r="F67" s="287"/>
      <c r="G67" s="287"/>
      <c r="H67" s="287"/>
      <c r="I67" s="287"/>
      <c r="J67" s="287"/>
      <c r="K67" s="288"/>
      <c r="L67" s="22"/>
      <c r="M67" s="12"/>
      <c r="Q67" s="9"/>
      <c r="R67" s="9"/>
      <c r="S67" s="9"/>
      <c r="T67" s="9"/>
      <c r="U67" s="9"/>
      <c r="V67" s="9"/>
      <c r="W67" s="9"/>
    </row>
    <row r="68" spans="1:23" s="117" customFormat="1" ht="18" customHeight="1" x14ac:dyDescent="0.35">
      <c r="A68" s="19"/>
      <c r="B68" s="113" t="s">
        <v>53</v>
      </c>
      <c r="C68" s="140"/>
      <c r="D68" s="284"/>
      <c r="E68" s="284"/>
      <c r="F68" s="284"/>
      <c r="G68" s="284"/>
      <c r="H68" s="284"/>
      <c r="I68" s="284"/>
      <c r="J68" s="284"/>
      <c r="K68" s="284"/>
      <c r="L68" s="22"/>
      <c r="M68" s="12"/>
      <c r="Q68" s="9"/>
      <c r="R68" s="9"/>
      <c r="S68" s="9"/>
      <c r="T68" s="9"/>
      <c r="U68" s="9"/>
      <c r="V68" s="9"/>
      <c r="W68" s="9"/>
    </row>
    <row r="69" spans="1:23" s="117" customFormat="1" ht="18" customHeight="1" x14ac:dyDescent="0.35">
      <c r="A69" s="19"/>
      <c r="B69" s="113" t="s">
        <v>68</v>
      </c>
      <c r="C69" s="140"/>
      <c r="D69" s="284"/>
      <c r="E69" s="284"/>
      <c r="F69" s="284"/>
      <c r="G69" s="284"/>
      <c r="H69" s="284"/>
      <c r="I69" s="284"/>
      <c r="J69" s="284"/>
      <c r="K69" s="284"/>
      <c r="L69" s="22"/>
      <c r="M69" s="12"/>
      <c r="Q69" s="9"/>
      <c r="R69" s="9"/>
      <c r="S69" s="9"/>
      <c r="T69" s="9"/>
      <c r="U69" s="9"/>
      <c r="V69" s="9"/>
      <c r="W69" s="9"/>
    </row>
    <row r="70" spans="1:23" s="117" customFormat="1" ht="10" customHeight="1" x14ac:dyDescent="0.35">
      <c r="A70" s="19"/>
      <c r="B70" s="113"/>
      <c r="C70" s="140"/>
      <c r="D70" s="116"/>
      <c r="E70" s="141"/>
      <c r="F70" s="141"/>
      <c r="G70" s="141"/>
      <c r="H70" s="141"/>
      <c r="I70" s="141"/>
      <c r="J70" s="141"/>
      <c r="K70" s="141"/>
      <c r="L70" s="22"/>
      <c r="M70" s="12"/>
      <c r="Q70" s="9"/>
      <c r="R70" s="9"/>
      <c r="S70" s="9"/>
      <c r="T70" s="9"/>
      <c r="U70" s="9"/>
      <c r="V70" s="9"/>
      <c r="W70" s="9"/>
    </row>
    <row r="71" spans="1:23" s="117" customFormat="1" ht="54" customHeight="1" x14ac:dyDescent="0.35">
      <c r="A71" s="19"/>
      <c r="B71" s="23" t="s">
        <v>1</v>
      </c>
      <c r="C71" s="23"/>
      <c r="D71" s="289"/>
      <c r="E71" s="289"/>
      <c r="F71" s="289"/>
      <c r="G71" s="289"/>
      <c r="H71" s="289"/>
      <c r="I71" s="289"/>
      <c r="J71" s="289"/>
      <c r="K71" s="289"/>
      <c r="L71" s="22"/>
      <c r="M71" s="12"/>
      <c r="Q71" s="9"/>
      <c r="R71" s="9"/>
      <c r="S71" s="9"/>
      <c r="T71" s="9"/>
      <c r="U71" s="9"/>
      <c r="V71" s="9"/>
      <c r="W71" s="9"/>
    </row>
    <row r="72" spans="1:23" s="117" customFormat="1" ht="10" customHeight="1" x14ac:dyDescent="0.35">
      <c r="A72" s="24"/>
      <c r="B72" s="25"/>
      <c r="C72" s="25"/>
      <c r="D72" s="25"/>
      <c r="E72" s="25"/>
      <c r="F72" s="25"/>
      <c r="G72" s="25"/>
      <c r="H72" s="25"/>
      <c r="I72" s="25"/>
      <c r="J72" s="25"/>
      <c r="K72" s="25"/>
      <c r="L72" s="26"/>
      <c r="M72" s="12"/>
      <c r="Q72" s="9"/>
      <c r="R72" s="9"/>
      <c r="S72" s="9"/>
      <c r="T72" s="9"/>
      <c r="U72" s="9"/>
      <c r="V72" s="9"/>
      <c r="W72" s="9"/>
    </row>
    <row r="73" spans="1:23" s="117" customFormat="1" ht="10" customHeight="1" x14ac:dyDescent="0.35">
      <c r="A73" s="9"/>
      <c r="B73" s="9"/>
      <c r="C73" s="9"/>
      <c r="D73" s="9"/>
      <c r="E73" s="9"/>
      <c r="F73" s="9"/>
      <c r="G73" s="9"/>
      <c r="H73" s="9"/>
      <c r="I73" s="9"/>
      <c r="J73" s="9"/>
      <c r="K73" s="9"/>
      <c r="M73" s="12"/>
      <c r="Q73" s="9"/>
      <c r="R73" s="9"/>
      <c r="S73" s="9"/>
      <c r="T73" s="9"/>
      <c r="U73" s="9"/>
      <c r="V73" s="9"/>
      <c r="W73" s="9"/>
    </row>
  </sheetData>
  <sheetProtection algorithmName="SHA-512" hashValue="dNC0ByzGrG3CT5PZuUdP69vLg2OGbNNAKegGXp3NiNd/YRx60BejJYgVzQrC4bLSO0p3VngRLRgvwbP859qP3w==" saltValue="FAR3Ub4PIAz0sdknDR6+aA==" spinCount="100000" sheet="1" objects="1" scenarios="1"/>
  <mergeCells count="55">
    <mergeCell ref="D27:K27"/>
    <mergeCell ref="D28:K28"/>
    <mergeCell ref="D29:K29"/>
    <mergeCell ref="D32:K32"/>
    <mergeCell ref="D33:K33"/>
    <mergeCell ref="D14:K14"/>
    <mergeCell ref="D23:K23"/>
    <mergeCell ref="D24:K24"/>
    <mergeCell ref="D25:K25"/>
    <mergeCell ref="D26:K26"/>
    <mergeCell ref="D16:E16"/>
    <mergeCell ref="G16:K16"/>
    <mergeCell ref="D17:E17"/>
    <mergeCell ref="G17:K17"/>
    <mergeCell ref="D18:E18"/>
    <mergeCell ref="D20:K20"/>
    <mergeCell ref="D8:K8"/>
    <mergeCell ref="D7:K7"/>
    <mergeCell ref="D9:K9"/>
    <mergeCell ref="D12:K12"/>
    <mergeCell ref="D13:K13"/>
    <mergeCell ref="D51:K51"/>
    <mergeCell ref="D52:K52"/>
    <mergeCell ref="D58:K58"/>
    <mergeCell ref="D34:K34"/>
    <mergeCell ref="D35:K35"/>
    <mergeCell ref="D37:K37"/>
    <mergeCell ref="D38:K38"/>
    <mergeCell ref="D39:K39"/>
    <mergeCell ref="D36:K36"/>
    <mergeCell ref="D68:K68"/>
    <mergeCell ref="D69:K69"/>
    <mergeCell ref="D71:K71"/>
    <mergeCell ref="D62:K62"/>
    <mergeCell ref="D63:K63"/>
    <mergeCell ref="D64:K64"/>
    <mergeCell ref="D65:K65"/>
    <mergeCell ref="D66:K66"/>
    <mergeCell ref="D67:K67"/>
    <mergeCell ref="B60:K60"/>
    <mergeCell ref="B6:K6"/>
    <mergeCell ref="B4:K4"/>
    <mergeCell ref="D31:K31"/>
    <mergeCell ref="D47:K47"/>
    <mergeCell ref="D48:K48"/>
    <mergeCell ref="D49:K49"/>
    <mergeCell ref="D40:K40"/>
    <mergeCell ref="D43:K43"/>
    <mergeCell ref="D44:K44"/>
    <mergeCell ref="D45:K45"/>
    <mergeCell ref="D46:K46"/>
    <mergeCell ref="D50:K50"/>
    <mergeCell ref="D53:K53"/>
    <mergeCell ref="D54:K54"/>
    <mergeCell ref="D57:K57"/>
  </mergeCells>
  <dataValidations count="6">
    <dataValidation type="list" allowBlank="1" showInputMessage="1" showErrorMessage="1" sqref="D57" xr:uid="{00000000-0002-0000-0100-000000000000}">
      <formula1>Rechnung_an</formula1>
    </dataValidation>
    <dataValidation type="list" allowBlank="1" showInputMessage="1" showErrorMessage="1" sqref="D14" xr:uid="{00000000-0002-0000-0100-000002000000}">
      <formula1>Sprachen</formula1>
    </dataValidation>
    <dataValidation type="list" allowBlank="1" showInputMessage="1" showErrorMessage="1" sqref="D43" xr:uid="{00000000-0002-0000-0100-000003000000}">
      <formula1>Branchen</formula1>
    </dataValidation>
    <dataValidation type="list" allowBlank="1" showInputMessage="1" showErrorMessage="1" sqref="D23" xr:uid="{00000000-0002-0000-0100-000004000000}">
      <formula1>Anrede</formula1>
    </dataValidation>
    <dataValidation type="list" allowBlank="1" showInputMessage="1" showErrorMessage="1" sqref="D8:K8 D13:K13" xr:uid="{EEF20BE0-31DD-4122-AA5B-2104C9F426EC}">
      <formula1>Zertifikate</formula1>
    </dataValidation>
    <dataValidation type="list" allowBlank="1" showInputMessage="1" showErrorMessage="1" sqref="D28:K28 D37:K37 D51:K51 D68:K68" xr:uid="{B5D10D9B-CD7B-4B7C-957C-FAB1C5512791}">
      <formula1>Länder</formula1>
    </dataValidation>
  </dataValidations>
  <printOptions horizontalCentered="1"/>
  <pageMargins left="0.39370078740157483" right="0.39370078740157483" top="1.5748031496062993" bottom="0.59055118110236227" header="0.39370078740157483" footer="0.31496062992125984"/>
  <pageSetup paperSize="9" scale="94" fitToHeight="0" orientation="portrait" r:id="rId1"/>
  <headerFooter>
    <oddHeader>&amp;L&amp;"Verdana,Standard"&amp;9&amp;G&amp;C&amp;"Verdana,Fett"&amp;12
IPMA Level D
Antrag auf Rezertifizierung
Personalien&amp;R&amp;G</oddHeader>
    <oddFooter>&amp;L&amp;"Verdana,Standard"&amp;9© VZPM&amp;C&amp;"Verdana,Standard"&amp;9&amp;F&amp;R&amp;"Verdana,Standard"&amp;9&amp;A Seite &amp;P/&amp;N</oddFooter>
  </headerFooter>
  <rowBreaks count="1" manualBreakCount="1">
    <brk id="43" max="11"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65"/>
  <sheetViews>
    <sheetView showGridLines="0" zoomScaleNormal="100" workbookViewId="0"/>
  </sheetViews>
  <sheetFormatPr baseColWidth="10" defaultColWidth="11.453125" defaultRowHeight="18" customHeight="1" outlineLevelRow="1" x14ac:dyDescent="0.35"/>
  <cols>
    <col min="1" max="1" width="1.7265625" style="9" customWidth="1"/>
    <col min="2" max="2" width="20.7265625" style="9" customWidth="1"/>
    <col min="3" max="3" width="30.7265625" style="9" customWidth="1"/>
    <col min="4" max="4" width="16.7265625" style="9" customWidth="1"/>
    <col min="5" max="5" width="1.7265625" style="9" customWidth="1"/>
    <col min="6" max="6" width="14.7265625" style="9" customWidth="1"/>
    <col min="7" max="8" width="15.7265625" style="9" customWidth="1"/>
    <col min="9" max="9" width="1.7265625" style="9" customWidth="1"/>
    <col min="10" max="10" width="11.453125" style="117" customWidth="1"/>
    <col min="11" max="11" width="11.453125" style="12" customWidth="1"/>
    <col min="12" max="14" width="11.453125" style="117"/>
    <col min="15" max="16384" width="11.453125" style="9"/>
  </cols>
  <sheetData>
    <row r="1" spans="1:21" s="12" customFormat="1" ht="10" customHeight="1" x14ac:dyDescent="0.25">
      <c r="A1" s="55"/>
      <c r="B1" s="56"/>
      <c r="C1" s="57"/>
      <c r="D1" s="57"/>
      <c r="E1" s="57"/>
      <c r="F1" s="57"/>
      <c r="G1" s="57"/>
      <c r="H1" s="57"/>
      <c r="I1" s="58"/>
      <c r="J1" s="117"/>
      <c r="L1" s="117"/>
      <c r="M1" s="117"/>
      <c r="N1" s="117"/>
      <c r="O1" s="9"/>
      <c r="P1" s="9"/>
      <c r="Q1" s="9"/>
      <c r="R1" s="9"/>
      <c r="S1" s="9"/>
      <c r="T1" s="9"/>
      <c r="U1" s="9"/>
    </row>
    <row r="2" spans="1:21" s="12" customFormat="1" ht="18" customHeight="1" x14ac:dyDescent="0.25">
      <c r="A2" s="59"/>
      <c r="B2" s="308" t="s">
        <v>135</v>
      </c>
      <c r="C2" s="308"/>
      <c r="D2" s="306" t="s">
        <v>1062</v>
      </c>
      <c r="E2" s="306"/>
      <c r="F2" s="306"/>
      <c r="G2" s="307"/>
      <c r="H2" s="88">
        <f>SUM(H5:H11)</f>
        <v>0</v>
      </c>
      <c r="I2" s="62"/>
      <c r="J2" s="117"/>
      <c r="L2" s="117"/>
      <c r="M2" s="117"/>
      <c r="N2" s="117"/>
      <c r="O2" s="9"/>
      <c r="P2" s="9"/>
      <c r="Q2" s="9"/>
      <c r="R2" s="9"/>
      <c r="S2" s="9"/>
      <c r="T2" s="9"/>
      <c r="U2" s="9"/>
    </row>
    <row r="3" spans="1:21" s="12" customFormat="1" ht="10" customHeight="1" x14ac:dyDescent="0.25">
      <c r="A3" s="59"/>
      <c r="B3" s="20"/>
      <c r="C3" s="60"/>
      <c r="D3" s="60"/>
      <c r="E3" s="60"/>
      <c r="F3" s="60"/>
      <c r="G3" s="60"/>
      <c r="H3" s="60"/>
      <c r="I3" s="62"/>
      <c r="J3" s="117"/>
      <c r="L3" s="117"/>
      <c r="M3" s="117"/>
      <c r="N3" s="117"/>
      <c r="O3" s="9"/>
      <c r="P3" s="9"/>
      <c r="Q3" s="9"/>
      <c r="R3" s="9"/>
      <c r="S3" s="9"/>
      <c r="T3" s="9"/>
      <c r="U3" s="9"/>
    </row>
    <row r="4" spans="1:21" s="12" customFormat="1" ht="18" customHeight="1" x14ac:dyDescent="0.25">
      <c r="A4" s="59"/>
      <c r="B4" s="60"/>
      <c r="C4" s="60"/>
      <c r="D4" s="60"/>
      <c r="E4" s="60"/>
      <c r="F4" s="61" t="s">
        <v>14</v>
      </c>
      <c r="G4" s="61" t="s">
        <v>13</v>
      </c>
      <c r="H4" s="61" t="s">
        <v>2</v>
      </c>
      <c r="I4" s="62"/>
      <c r="J4" s="117"/>
      <c r="L4" s="117"/>
      <c r="M4" s="117"/>
      <c r="N4" s="117"/>
      <c r="O4" s="9"/>
      <c r="P4" s="9"/>
      <c r="Q4" s="9"/>
      <c r="R4" s="9"/>
      <c r="S4" s="9"/>
      <c r="T4" s="9"/>
      <c r="U4" s="9"/>
    </row>
    <row r="5" spans="1:21" s="12" customFormat="1" ht="18" customHeight="1" x14ac:dyDescent="0.25">
      <c r="A5" s="59"/>
      <c r="B5" s="311" t="s">
        <v>8</v>
      </c>
      <c r="C5" s="312"/>
      <c r="D5" s="313"/>
      <c r="E5" s="64"/>
      <c r="F5" s="65" t="s">
        <v>2</v>
      </c>
      <c r="G5" s="45">
        <f>'Edu1'!G82</f>
        <v>0</v>
      </c>
      <c r="H5" s="54">
        <f>G5</f>
        <v>0</v>
      </c>
      <c r="I5" s="62"/>
      <c r="J5" s="117"/>
      <c r="L5" s="117"/>
      <c r="M5" s="117"/>
      <c r="N5" s="117"/>
      <c r="O5" s="9"/>
      <c r="P5" s="9"/>
      <c r="Q5" s="9"/>
      <c r="R5" s="9"/>
      <c r="S5" s="9"/>
      <c r="T5" s="9"/>
      <c r="U5" s="9"/>
    </row>
    <row r="6" spans="1:21" s="12" customFormat="1" ht="18" customHeight="1" x14ac:dyDescent="0.25">
      <c r="A6" s="59"/>
      <c r="B6" s="311" t="s">
        <v>10</v>
      </c>
      <c r="C6" s="312"/>
      <c r="D6" s="313"/>
      <c r="E6" s="64"/>
      <c r="F6" s="65" t="s">
        <v>2</v>
      </c>
      <c r="G6" s="45">
        <f>'Edu2'!G82</f>
        <v>0</v>
      </c>
      <c r="H6" s="54">
        <f>IF(G6*2&lt;=60,G6*2,60)</f>
        <v>0</v>
      </c>
      <c r="I6" s="62"/>
      <c r="J6" s="117"/>
      <c r="L6" s="117"/>
      <c r="M6" s="117"/>
      <c r="N6" s="117"/>
      <c r="O6" s="9"/>
      <c r="P6" s="9"/>
      <c r="Q6" s="9"/>
      <c r="R6" s="9"/>
      <c r="S6" s="9"/>
      <c r="T6" s="9"/>
      <c r="U6" s="9"/>
    </row>
    <row r="7" spans="1:21" s="12" customFormat="1" ht="18" customHeight="1" x14ac:dyDescent="0.25">
      <c r="A7" s="59"/>
      <c r="B7" s="311" t="s">
        <v>168</v>
      </c>
      <c r="C7" s="312"/>
      <c r="D7" s="313"/>
      <c r="E7" s="64"/>
      <c r="F7" s="65" t="s">
        <v>15</v>
      </c>
      <c r="G7" s="45">
        <f>'Edu3'!G38</f>
        <v>0</v>
      </c>
      <c r="H7" s="54">
        <f>ROUND(IF(G7/3&lt;=60,G7/3,60),0)</f>
        <v>0</v>
      </c>
      <c r="I7" s="62"/>
      <c r="J7" s="117"/>
      <c r="L7" s="117"/>
      <c r="M7" s="117"/>
      <c r="N7" s="117"/>
      <c r="O7" s="9"/>
      <c r="P7" s="9"/>
      <c r="Q7" s="9"/>
      <c r="R7" s="9"/>
      <c r="S7" s="9"/>
      <c r="T7" s="9"/>
      <c r="U7" s="9"/>
    </row>
    <row r="8" spans="1:21" s="12" customFormat="1" ht="18" customHeight="1" x14ac:dyDescent="0.25">
      <c r="A8" s="59"/>
      <c r="B8" s="311" t="s">
        <v>9</v>
      </c>
      <c r="C8" s="312"/>
      <c r="D8" s="313"/>
      <c r="E8" s="64"/>
      <c r="F8" s="65" t="s">
        <v>15</v>
      </c>
      <c r="G8" s="45">
        <f>'Edu4'!G82</f>
        <v>0</v>
      </c>
      <c r="H8" s="54">
        <f>ROUND(IF(G8*3/60&lt;=75,G8*3/60,75),0)</f>
        <v>0</v>
      </c>
      <c r="I8" s="62"/>
      <c r="J8" s="117"/>
      <c r="L8" s="117"/>
      <c r="M8" s="117"/>
      <c r="N8" s="117"/>
      <c r="O8" s="9"/>
      <c r="P8" s="9"/>
      <c r="Q8" s="9"/>
      <c r="R8" s="9"/>
      <c r="S8" s="9"/>
      <c r="T8" s="9"/>
      <c r="U8" s="9"/>
    </row>
    <row r="9" spans="1:21" ht="18" customHeight="1" x14ac:dyDescent="0.25">
      <c r="A9" s="59"/>
      <c r="B9" s="311" t="s">
        <v>11</v>
      </c>
      <c r="C9" s="312"/>
      <c r="D9" s="313"/>
      <c r="E9" s="64"/>
      <c r="F9" s="65" t="s">
        <v>2</v>
      </c>
      <c r="G9" s="45">
        <f>'Edu5'!G12</f>
        <v>0</v>
      </c>
      <c r="H9" s="45">
        <f>G9</f>
        <v>0</v>
      </c>
      <c r="I9" s="62"/>
    </row>
    <row r="10" spans="1:21" ht="18" customHeight="1" x14ac:dyDescent="0.25">
      <c r="A10" s="59"/>
      <c r="B10" s="311" t="s">
        <v>35</v>
      </c>
      <c r="C10" s="312"/>
      <c r="D10" s="313"/>
      <c r="E10" s="64"/>
      <c r="F10" s="65" t="s">
        <v>2</v>
      </c>
      <c r="G10" s="45">
        <f>'Edu6'!H21</f>
        <v>0</v>
      </c>
      <c r="H10" s="54">
        <f>IF(G10&lt;=100,G10,100)</f>
        <v>0</v>
      </c>
      <c r="I10" s="62"/>
    </row>
    <row r="11" spans="1:21" ht="18" customHeight="1" x14ac:dyDescent="0.25">
      <c r="A11" s="59"/>
      <c r="B11" s="311" t="s">
        <v>36</v>
      </c>
      <c r="C11" s="312"/>
      <c r="D11" s="313"/>
      <c r="E11" s="64"/>
      <c r="F11" s="65" t="s">
        <v>2</v>
      </c>
      <c r="G11" s="45">
        <f>'Edu7'!G30</f>
        <v>0</v>
      </c>
      <c r="H11" s="54">
        <f>IF(G11&lt;=40,G11,40)</f>
        <v>0</v>
      </c>
      <c r="I11" s="62"/>
    </row>
    <row r="12" spans="1:21" ht="10" customHeight="1" x14ac:dyDescent="0.25">
      <c r="A12" s="66"/>
      <c r="B12" s="35"/>
      <c r="C12" s="67"/>
      <c r="D12" s="67"/>
      <c r="E12" s="67"/>
      <c r="F12" s="67"/>
      <c r="G12" s="67"/>
      <c r="H12" s="68"/>
      <c r="I12" s="63"/>
    </row>
    <row r="13" spans="1:21" ht="10" customHeight="1" x14ac:dyDescent="0.25">
      <c r="A13" s="5"/>
      <c r="B13" s="6"/>
      <c r="C13" s="5"/>
      <c r="D13" s="5"/>
      <c r="E13" s="5"/>
      <c r="F13" s="5"/>
      <c r="G13" s="5"/>
      <c r="H13" s="7"/>
      <c r="I13" s="5"/>
      <c r="J13" s="11"/>
      <c r="K13" s="13"/>
    </row>
    <row r="14" spans="1:21" ht="10" customHeight="1" x14ac:dyDescent="0.25">
      <c r="A14" s="55"/>
      <c r="B14" s="69"/>
      <c r="C14" s="57"/>
      <c r="D14" s="57"/>
      <c r="E14" s="57"/>
      <c r="F14" s="57"/>
      <c r="G14" s="57"/>
      <c r="H14" s="70"/>
      <c r="I14" s="58"/>
    </row>
    <row r="15" spans="1:21" ht="18" customHeight="1" x14ac:dyDescent="0.25">
      <c r="A15" s="59"/>
      <c r="B15" s="308" t="s">
        <v>136</v>
      </c>
      <c r="C15" s="308"/>
      <c r="D15" s="306" t="s">
        <v>193</v>
      </c>
      <c r="E15" s="306"/>
      <c r="F15" s="306"/>
      <c r="G15" s="307"/>
      <c r="H15" s="44">
        <f>IF(H18+H21&lt;=100,H18+H21,100)</f>
        <v>0</v>
      </c>
      <c r="I15" s="62"/>
    </row>
    <row r="16" spans="1:21" ht="10" customHeight="1" x14ac:dyDescent="0.25">
      <c r="A16" s="59"/>
      <c r="B16" s="153"/>
      <c r="C16" s="60"/>
      <c r="D16" s="60"/>
      <c r="E16" s="60"/>
      <c r="F16" s="60"/>
      <c r="G16" s="60"/>
      <c r="H16" s="33"/>
      <c r="I16" s="62"/>
    </row>
    <row r="17" spans="1:14" ht="18" customHeight="1" x14ac:dyDescent="0.25">
      <c r="A17" s="59"/>
      <c r="B17" s="280" t="s">
        <v>140</v>
      </c>
      <c r="C17" s="280"/>
      <c r="D17" s="280"/>
      <c r="E17" s="153"/>
      <c r="F17" s="153"/>
      <c r="G17" s="157" t="s">
        <v>189</v>
      </c>
      <c r="H17" s="83">
        <f>PM!J7</f>
        <v>0</v>
      </c>
      <c r="I17" s="62"/>
    </row>
    <row r="18" spans="1:14" ht="18" customHeight="1" x14ac:dyDescent="0.25">
      <c r="A18" s="59"/>
      <c r="B18" s="280" t="s">
        <v>192</v>
      </c>
      <c r="C18" s="280"/>
      <c r="D18" s="280"/>
      <c r="E18" s="153"/>
      <c r="F18" s="153"/>
      <c r="G18" s="157" t="s">
        <v>190</v>
      </c>
      <c r="H18" s="83">
        <f>H17*5</f>
        <v>0</v>
      </c>
      <c r="I18" s="62"/>
    </row>
    <row r="19" spans="1:14" ht="10" customHeight="1" x14ac:dyDescent="0.25">
      <c r="A19" s="59"/>
      <c r="B19" s="227"/>
      <c r="C19" s="227"/>
      <c r="D19" s="227"/>
      <c r="E19" s="227"/>
      <c r="F19" s="227"/>
      <c r="G19" s="230"/>
      <c r="H19" s="276"/>
      <c r="I19" s="62"/>
      <c r="J19" s="232"/>
      <c r="L19" s="232"/>
      <c r="M19" s="232"/>
      <c r="N19" s="232"/>
    </row>
    <row r="20" spans="1:14" ht="18" customHeight="1" x14ac:dyDescent="0.25">
      <c r="A20" s="59"/>
      <c r="B20" s="280" t="s">
        <v>875</v>
      </c>
      <c r="C20" s="280"/>
      <c r="D20" s="280"/>
      <c r="E20" s="227"/>
      <c r="F20" s="227"/>
      <c r="G20" s="231" t="s">
        <v>189</v>
      </c>
      <c r="H20" s="83">
        <f>Agil!J7</f>
        <v>0</v>
      </c>
      <c r="I20" s="62"/>
      <c r="J20" s="232"/>
      <c r="L20" s="232"/>
      <c r="M20" s="232"/>
      <c r="N20" s="232"/>
    </row>
    <row r="21" spans="1:14" ht="18" customHeight="1" x14ac:dyDescent="0.25">
      <c r="A21" s="59"/>
      <c r="B21" s="280" t="s">
        <v>192</v>
      </c>
      <c r="C21" s="280"/>
      <c r="D21" s="280"/>
      <c r="E21" s="227"/>
      <c r="F21" s="227"/>
      <c r="G21" s="231" t="s">
        <v>190</v>
      </c>
      <c r="H21" s="83">
        <f>H20*5</f>
        <v>0</v>
      </c>
      <c r="I21" s="62"/>
      <c r="J21" s="232"/>
      <c r="L21" s="232"/>
      <c r="M21" s="232"/>
      <c r="N21" s="232"/>
    </row>
    <row r="22" spans="1:14" ht="10" customHeight="1" x14ac:dyDescent="0.25">
      <c r="A22" s="66"/>
      <c r="B22" s="79"/>
      <c r="C22" s="154"/>
      <c r="D22" s="81"/>
      <c r="E22" s="81"/>
      <c r="F22" s="81"/>
      <c r="G22" s="82"/>
      <c r="H22" s="53"/>
      <c r="I22" s="63"/>
    </row>
    <row r="23" spans="1:14" ht="10" customHeight="1" x14ac:dyDescent="0.25">
      <c r="A23" s="78"/>
      <c r="B23" s="73"/>
      <c r="C23" s="74"/>
      <c r="D23" s="75"/>
      <c r="E23" s="75"/>
      <c r="F23" s="75"/>
      <c r="G23" s="76"/>
      <c r="H23" s="77"/>
      <c r="I23" s="78"/>
    </row>
    <row r="24" spans="1:14" ht="10" customHeight="1" x14ac:dyDescent="0.25">
      <c r="A24" s="55"/>
      <c r="B24" s="69"/>
      <c r="C24" s="57"/>
      <c r="D24" s="57"/>
      <c r="E24" s="57"/>
      <c r="F24" s="57"/>
      <c r="G24" s="57"/>
      <c r="H24" s="70"/>
      <c r="I24" s="58"/>
      <c r="J24" s="155"/>
      <c r="L24" s="155"/>
      <c r="M24" s="155"/>
      <c r="N24" s="155"/>
    </row>
    <row r="25" spans="1:14" ht="18" customHeight="1" x14ac:dyDescent="0.25">
      <c r="A25" s="59"/>
      <c r="B25" s="308" t="s">
        <v>191</v>
      </c>
      <c r="C25" s="308"/>
      <c r="D25" s="308"/>
      <c r="E25" s="60"/>
      <c r="F25" s="60"/>
      <c r="G25" s="156" t="s">
        <v>190</v>
      </c>
      <c r="H25" s="44">
        <f>H2+H15</f>
        <v>0</v>
      </c>
      <c r="I25" s="62"/>
      <c r="J25" s="155"/>
      <c r="L25" s="155"/>
      <c r="M25" s="155"/>
      <c r="N25" s="155"/>
    </row>
    <row r="26" spans="1:14" ht="10" customHeight="1" x14ac:dyDescent="0.25">
      <c r="A26" s="66"/>
      <c r="B26" s="35"/>
      <c r="C26" s="67"/>
      <c r="D26" s="67"/>
      <c r="E26" s="67"/>
      <c r="F26" s="67"/>
      <c r="G26" s="67"/>
      <c r="H26" s="37"/>
      <c r="I26" s="63"/>
      <c r="J26" s="155"/>
      <c r="L26" s="155"/>
      <c r="M26" s="155"/>
      <c r="N26" s="155"/>
    </row>
    <row r="27" spans="1:14" ht="10" customHeight="1" x14ac:dyDescent="0.25">
      <c r="A27" s="78"/>
      <c r="B27" s="73"/>
      <c r="C27" s="74"/>
      <c r="D27" s="75"/>
      <c r="E27" s="75"/>
      <c r="F27" s="75"/>
      <c r="G27" s="76"/>
      <c r="H27" s="77"/>
      <c r="I27" s="78"/>
      <c r="J27" s="155"/>
      <c r="L27" s="155"/>
      <c r="M27" s="155"/>
      <c r="N27" s="155"/>
    </row>
    <row r="28" spans="1:14" ht="10" customHeight="1" x14ac:dyDescent="0.25">
      <c r="A28" s="55"/>
      <c r="B28" s="84"/>
      <c r="C28" s="85"/>
      <c r="D28" s="86"/>
      <c r="E28" s="86"/>
      <c r="F28" s="86"/>
      <c r="G28" s="87"/>
      <c r="H28" s="52"/>
      <c r="I28" s="58"/>
    </row>
    <row r="29" spans="1:14" ht="18" customHeight="1" x14ac:dyDescent="0.25">
      <c r="A29" s="59"/>
      <c r="B29" s="309" t="s">
        <v>141</v>
      </c>
      <c r="C29" s="309"/>
      <c r="D29" s="120" t="s">
        <v>32</v>
      </c>
      <c r="E29" s="120"/>
      <c r="F29" s="310" t="s">
        <v>33</v>
      </c>
      <c r="G29" s="310"/>
      <c r="H29" s="310"/>
      <c r="I29" s="62"/>
    </row>
    <row r="30" spans="1:14" ht="10" customHeight="1" x14ac:dyDescent="0.25">
      <c r="A30" s="59"/>
      <c r="B30" s="71"/>
      <c r="C30" s="116"/>
      <c r="D30" s="120"/>
      <c r="E30" s="120"/>
      <c r="F30" s="120"/>
      <c r="G30" s="72"/>
      <c r="H30" s="46"/>
      <c r="I30" s="62"/>
    </row>
    <row r="31" spans="1:14" ht="18" customHeight="1" x14ac:dyDescent="0.25">
      <c r="A31" s="59"/>
      <c r="B31" s="116" t="s">
        <v>142</v>
      </c>
      <c r="C31" s="116"/>
      <c r="D31" s="115" t="str">
        <f>Pers!D12</f>
        <v>D</v>
      </c>
      <c r="E31" s="120"/>
      <c r="F31" s="315">
        <f>Pers!D13</f>
        <v>0</v>
      </c>
      <c r="G31" s="315"/>
      <c r="H31" s="315"/>
      <c r="I31" s="62"/>
    </row>
    <row r="32" spans="1:14" ht="10" customHeight="1" x14ac:dyDescent="0.25">
      <c r="A32" s="59"/>
      <c r="B32" s="116"/>
      <c r="C32" s="116"/>
      <c r="D32" s="71"/>
      <c r="E32" s="120"/>
      <c r="F32" s="71"/>
      <c r="G32" s="71"/>
      <c r="H32" s="71"/>
      <c r="I32" s="62"/>
    </row>
    <row r="33" spans="1:15" ht="18" customHeight="1" x14ac:dyDescent="0.25">
      <c r="A33" s="59"/>
      <c r="B33" s="116" t="s">
        <v>34</v>
      </c>
      <c r="C33" s="316" t="str">
        <f>IF(H25&lt;139.5,"Sie haben noch nicht genügend Weiterbildungsstunden nachgewiesen.",IF(AND(H25&gt;=139.5,H25&lt;174.5),"Es fehlen noch einige Weiterbildungsstunden. Nehmen Sie bitte mit uns Kontakt auf.","Sie haben genügend Weiterbildungsstunden nachgewiesen."))</f>
        <v>Sie haben noch nicht genügend Weiterbildungsstunden nachgewiesen.</v>
      </c>
      <c r="D33" s="316"/>
      <c r="E33" s="316"/>
      <c r="F33" s="316"/>
      <c r="G33" s="316"/>
      <c r="H33" s="316"/>
      <c r="I33" s="62"/>
    </row>
    <row r="34" spans="1:15" ht="10" customHeight="1" x14ac:dyDescent="0.25">
      <c r="A34" s="59"/>
      <c r="B34" s="116"/>
      <c r="C34" s="116"/>
      <c r="D34" s="120"/>
      <c r="E34" s="120"/>
      <c r="F34" s="120"/>
      <c r="G34" s="72"/>
      <c r="H34" s="46"/>
      <c r="I34" s="62"/>
    </row>
    <row r="35" spans="1:15" ht="18" customHeight="1" x14ac:dyDescent="0.25">
      <c r="A35" s="59"/>
      <c r="B35" s="294" t="s">
        <v>144</v>
      </c>
      <c r="C35" s="294"/>
      <c r="D35" s="294"/>
      <c r="E35" s="294"/>
      <c r="F35" s="294"/>
      <c r="G35" s="294"/>
      <c r="H35" s="294"/>
      <c r="I35" s="62"/>
    </row>
    <row r="36" spans="1:15" ht="10" customHeight="1" x14ac:dyDescent="0.25">
      <c r="A36" s="66"/>
      <c r="B36" s="80"/>
      <c r="C36" s="80"/>
      <c r="D36" s="81"/>
      <c r="E36" s="81"/>
      <c r="F36" s="81"/>
      <c r="G36" s="82"/>
      <c r="H36" s="53"/>
      <c r="I36" s="63"/>
    </row>
    <row r="37" spans="1:15" ht="10" customHeight="1" x14ac:dyDescent="0.25">
      <c r="A37" s="90"/>
      <c r="B37" s="91"/>
      <c r="C37" s="91"/>
      <c r="D37" s="92"/>
      <c r="E37" s="92"/>
      <c r="F37" s="92"/>
      <c r="G37" s="93"/>
      <c r="H37" s="94"/>
      <c r="I37" s="90"/>
      <c r="J37" s="11"/>
      <c r="K37" s="13"/>
      <c r="L37" s="11"/>
      <c r="M37" s="11"/>
      <c r="N37" s="11"/>
      <c r="O37" s="10"/>
    </row>
    <row r="38" spans="1:15" ht="18" hidden="1" customHeight="1" outlineLevel="1" x14ac:dyDescent="0.35">
      <c r="A38" s="95"/>
      <c r="B38" s="314" t="s">
        <v>151</v>
      </c>
      <c r="C38" s="314"/>
      <c r="D38" s="314"/>
      <c r="E38" s="314"/>
      <c r="F38" s="314"/>
      <c r="G38" s="314"/>
      <c r="H38" s="314"/>
      <c r="I38" s="95"/>
      <c r="J38" s="11"/>
      <c r="K38" s="13"/>
      <c r="L38" s="11"/>
      <c r="M38" s="11"/>
      <c r="N38" s="11"/>
      <c r="O38" s="10"/>
    </row>
    <row r="39" spans="1:15" ht="10" hidden="1" customHeight="1" outlineLevel="1" x14ac:dyDescent="0.25">
      <c r="A39" s="132"/>
      <c r="B39" s="133"/>
      <c r="C39" s="133"/>
      <c r="D39" s="134"/>
      <c r="E39" s="134"/>
      <c r="F39" s="134"/>
      <c r="G39" s="135"/>
      <c r="H39" s="136"/>
      <c r="I39" s="132"/>
      <c r="J39" s="11"/>
      <c r="K39" s="13"/>
      <c r="L39" s="11"/>
      <c r="M39" s="11"/>
      <c r="N39" s="11"/>
      <c r="O39" s="10"/>
    </row>
    <row r="40" spans="1:15" ht="10" hidden="1" customHeight="1" outlineLevel="1" x14ac:dyDescent="0.25">
      <c r="A40" s="55"/>
      <c r="B40" s="85"/>
      <c r="C40" s="85"/>
      <c r="D40" s="86"/>
      <c r="E40" s="86"/>
      <c r="F40" s="86"/>
      <c r="G40" s="87"/>
      <c r="H40" s="52"/>
      <c r="I40" s="58"/>
      <c r="J40" s="11"/>
      <c r="K40" s="13"/>
      <c r="L40" s="11"/>
      <c r="M40" s="11"/>
      <c r="N40" s="11"/>
      <c r="O40" s="10"/>
    </row>
    <row r="41" spans="1:15" ht="60" hidden="1" customHeight="1" outlineLevel="1" x14ac:dyDescent="0.25">
      <c r="A41" s="59"/>
      <c r="B41" s="112" t="s">
        <v>1</v>
      </c>
      <c r="C41" s="317"/>
      <c r="D41" s="317"/>
      <c r="E41" s="317"/>
      <c r="F41" s="317"/>
      <c r="G41" s="317"/>
      <c r="H41" s="317"/>
      <c r="I41" s="62"/>
      <c r="J41" s="11"/>
      <c r="K41" s="13"/>
      <c r="L41" s="11"/>
      <c r="M41" s="11"/>
      <c r="N41" s="11"/>
      <c r="O41" s="10"/>
    </row>
    <row r="42" spans="1:15" ht="10" hidden="1" customHeight="1" outlineLevel="1" x14ac:dyDescent="0.25">
      <c r="A42" s="66"/>
      <c r="B42" s="80"/>
      <c r="C42" s="80"/>
      <c r="D42" s="81"/>
      <c r="E42" s="81"/>
      <c r="F42" s="81"/>
      <c r="G42" s="82"/>
      <c r="H42" s="53"/>
      <c r="I42" s="63"/>
      <c r="J42" s="11"/>
      <c r="K42" s="13"/>
      <c r="L42" s="11"/>
      <c r="M42" s="11"/>
      <c r="N42" s="11"/>
      <c r="O42" s="10"/>
    </row>
    <row r="43" spans="1:15" ht="10" hidden="1" customHeight="1" outlineLevel="1" x14ac:dyDescent="0.25">
      <c r="A43" s="132"/>
      <c r="B43" s="133"/>
      <c r="C43" s="133"/>
      <c r="D43" s="134"/>
      <c r="E43" s="134"/>
      <c r="F43" s="134"/>
      <c r="G43" s="135"/>
      <c r="H43" s="136"/>
      <c r="I43" s="132"/>
      <c r="J43" s="11"/>
      <c r="K43" s="13"/>
      <c r="L43" s="11"/>
      <c r="M43" s="11"/>
      <c r="N43" s="11"/>
      <c r="O43" s="10"/>
    </row>
    <row r="44" spans="1:15" ht="10" hidden="1" customHeight="1" outlineLevel="1" x14ac:dyDescent="0.25">
      <c r="A44" s="97"/>
      <c r="B44" s="98"/>
      <c r="C44" s="98"/>
      <c r="D44" s="99"/>
      <c r="E44" s="99"/>
      <c r="F44" s="99"/>
      <c r="G44" s="99"/>
      <c r="H44" s="99"/>
      <c r="I44" s="100"/>
    </row>
    <row r="45" spans="1:15" ht="18" hidden="1" customHeight="1" outlineLevel="1" x14ac:dyDescent="0.25">
      <c r="A45" s="101"/>
      <c r="B45" s="303" t="s">
        <v>39</v>
      </c>
      <c r="C45" s="304"/>
      <c r="D45" s="114" t="s">
        <v>38</v>
      </c>
      <c r="E45" s="102"/>
      <c r="F45" s="301"/>
      <c r="G45" s="301"/>
      <c r="H45" s="301"/>
      <c r="I45" s="103"/>
    </row>
    <row r="46" spans="1:15" ht="18" hidden="1" customHeight="1" outlineLevel="1" x14ac:dyDescent="0.25">
      <c r="A46" s="101"/>
      <c r="B46" s="303" t="s">
        <v>194</v>
      </c>
      <c r="C46" s="304"/>
      <c r="D46" s="114" t="s">
        <v>38</v>
      </c>
      <c r="E46" s="102"/>
      <c r="F46" s="301"/>
      <c r="G46" s="301"/>
      <c r="H46" s="301"/>
      <c r="I46" s="103"/>
    </row>
    <row r="47" spans="1:15" ht="18" hidden="1" customHeight="1" outlineLevel="1" x14ac:dyDescent="0.25">
      <c r="A47" s="101"/>
      <c r="B47" s="303" t="s">
        <v>40</v>
      </c>
      <c r="C47" s="304"/>
      <c r="D47" s="114" t="s">
        <v>38</v>
      </c>
      <c r="E47" s="102"/>
      <c r="F47" s="301"/>
      <c r="G47" s="301"/>
      <c r="H47" s="301"/>
      <c r="I47" s="103"/>
    </row>
    <row r="48" spans="1:15" ht="10" hidden="1" customHeight="1" outlineLevel="1" x14ac:dyDescent="0.25">
      <c r="A48" s="101"/>
      <c r="B48" s="118"/>
      <c r="C48" s="118"/>
      <c r="D48" s="102"/>
      <c r="E48" s="102"/>
      <c r="F48" s="102"/>
      <c r="G48" s="102"/>
      <c r="H48" s="102"/>
      <c r="I48" s="103"/>
    </row>
    <row r="49" spans="1:14" ht="18" hidden="1" customHeight="1" outlineLevel="1" x14ac:dyDescent="0.25">
      <c r="A49" s="101"/>
      <c r="B49" s="303" t="s">
        <v>145</v>
      </c>
      <c r="C49" s="304"/>
      <c r="D49" s="300"/>
      <c r="E49" s="300"/>
      <c r="F49" s="300"/>
      <c r="G49" s="300"/>
      <c r="H49" s="300"/>
      <c r="I49" s="103"/>
    </row>
    <row r="50" spans="1:14" ht="10" hidden="1" customHeight="1" outlineLevel="1" x14ac:dyDescent="0.25">
      <c r="A50" s="101"/>
      <c r="B50" s="118"/>
      <c r="C50" s="118"/>
      <c r="D50" s="102"/>
      <c r="E50" s="102"/>
      <c r="F50" s="102"/>
      <c r="G50" s="102"/>
      <c r="H50" s="102"/>
      <c r="I50" s="103"/>
    </row>
    <row r="51" spans="1:14" ht="60" hidden="1" customHeight="1" outlineLevel="1" x14ac:dyDescent="0.25">
      <c r="A51" s="101"/>
      <c r="B51" s="108" t="s">
        <v>150</v>
      </c>
      <c r="C51" s="302"/>
      <c r="D51" s="302"/>
      <c r="E51" s="302"/>
      <c r="F51" s="302"/>
      <c r="G51" s="302"/>
      <c r="H51" s="302"/>
      <c r="I51" s="103"/>
    </row>
    <row r="52" spans="1:14" ht="10" hidden="1" customHeight="1" outlineLevel="1" x14ac:dyDescent="0.25">
      <c r="A52" s="101"/>
      <c r="B52" s="118"/>
      <c r="C52" s="118"/>
      <c r="D52" s="102"/>
      <c r="E52" s="102"/>
      <c r="F52" s="102"/>
      <c r="G52" s="102"/>
      <c r="H52" s="102"/>
      <c r="I52" s="103"/>
    </row>
    <row r="53" spans="1:14" ht="18" hidden="1" customHeight="1" outlineLevel="1" x14ac:dyDescent="0.25">
      <c r="A53" s="101"/>
      <c r="B53" s="118" t="s">
        <v>195</v>
      </c>
      <c r="C53" s="299"/>
      <c r="D53" s="299"/>
      <c r="E53" s="299"/>
      <c r="F53" s="299"/>
      <c r="G53" s="299"/>
      <c r="H53" s="299"/>
      <c r="I53" s="103"/>
      <c r="M53" s="111"/>
    </row>
    <row r="54" spans="1:14" ht="10" hidden="1" customHeight="1" outlineLevel="1" x14ac:dyDescent="0.25">
      <c r="A54" s="101"/>
      <c r="B54" s="118"/>
      <c r="C54" s="118"/>
      <c r="D54" s="102"/>
      <c r="E54" s="102"/>
      <c r="F54" s="102"/>
      <c r="G54" s="102"/>
      <c r="H54" s="102"/>
      <c r="I54" s="103"/>
    </row>
    <row r="55" spans="1:14" ht="18" hidden="1" customHeight="1" outlineLevel="1" x14ac:dyDescent="0.25">
      <c r="A55" s="101"/>
      <c r="B55" s="107" t="s">
        <v>149</v>
      </c>
      <c r="C55" s="114" t="s">
        <v>154</v>
      </c>
      <c r="D55" s="102" t="str">
        <f>IF(H17&gt;60,"Mehr als 60 Monate PM-Tätigkeit nachgewiesen, bitte korrigieren!","")</f>
        <v/>
      </c>
      <c r="E55" s="102"/>
      <c r="F55" s="107" t="s">
        <v>148</v>
      </c>
      <c r="G55" s="298"/>
      <c r="H55" s="298"/>
      <c r="I55" s="103"/>
    </row>
    <row r="56" spans="1:14" ht="10" hidden="1" customHeight="1" outlineLevel="1" x14ac:dyDescent="0.25">
      <c r="A56" s="104"/>
      <c r="B56" s="105"/>
      <c r="C56" s="105"/>
      <c r="D56" s="105"/>
      <c r="E56" s="105"/>
      <c r="F56" s="105"/>
      <c r="G56" s="105"/>
      <c r="H56" s="105"/>
      <c r="I56" s="106"/>
    </row>
    <row r="57" spans="1:14" ht="10" hidden="1" customHeight="1" outlineLevel="1" x14ac:dyDescent="0.35"/>
    <row r="58" spans="1:14" ht="10" hidden="1" customHeight="1" outlineLevel="1" x14ac:dyDescent="0.25">
      <c r="A58" s="97"/>
      <c r="B58" s="98"/>
      <c r="C58" s="98"/>
      <c r="D58" s="99"/>
      <c r="E58" s="99"/>
      <c r="F58" s="99"/>
      <c r="G58" s="99"/>
      <c r="H58" s="99"/>
      <c r="I58" s="100"/>
    </row>
    <row r="59" spans="1:14" ht="18" hidden="1" customHeight="1" outlineLevel="1" x14ac:dyDescent="0.25">
      <c r="A59" s="101"/>
      <c r="B59" s="303" t="s">
        <v>157</v>
      </c>
      <c r="C59" s="303"/>
      <c r="D59" s="300"/>
      <c r="E59" s="300"/>
      <c r="F59" s="300"/>
      <c r="G59" s="300"/>
      <c r="H59" s="300"/>
      <c r="I59" s="103"/>
    </row>
    <row r="60" spans="1:14" ht="10" hidden="1" customHeight="1" outlineLevel="1" x14ac:dyDescent="0.25">
      <c r="A60" s="101"/>
      <c r="B60" s="118"/>
      <c r="C60" s="118"/>
      <c r="D60" s="102"/>
      <c r="E60" s="102"/>
      <c r="F60" s="102"/>
      <c r="G60" s="102"/>
      <c r="H60" s="102"/>
      <c r="I60" s="103"/>
    </row>
    <row r="61" spans="1:14" ht="18" hidden="1" customHeight="1" outlineLevel="1" x14ac:dyDescent="0.25">
      <c r="A61" s="101"/>
      <c r="B61" s="303" t="s">
        <v>153</v>
      </c>
      <c r="C61" s="304"/>
      <c r="D61" s="299"/>
      <c r="E61" s="299"/>
      <c r="F61" s="299"/>
      <c r="G61" s="299"/>
      <c r="H61" s="299"/>
      <c r="I61" s="103"/>
      <c r="M61" s="305"/>
      <c r="N61" s="305"/>
    </row>
    <row r="62" spans="1:14" ht="10" hidden="1" customHeight="1" outlineLevel="1" x14ac:dyDescent="0.25">
      <c r="A62" s="101"/>
      <c r="B62" s="118"/>
      <c r="C62" s="118"/>
      <c r="D62" s="102"/>
      <c r="E62" s="102"/>
      <c r="F62" s="102"/>
      <c r="G62" s="102"/>
      <c r="H62" s="102"/>
      <c r="I62" s="103"/>
    </row>
    <row r="63" spans="1:14" ht="18" hidden="1" customHeight="1" outlineLevel="1" x14ac:dyDescent="0.25">
      <c r="A63" s="101"/>
      <c r="B63" s="107" t="s">
        <v>149</v>
      </c>
      <c r="C63" s="114" t="s">
        <v>154</v>
      </c>
      <c r="D63" s="102" t="str">
        <f>IF(H32&gt;60,"Mehr als 60 Monate PM-Tätigkeit nachgewiesen, bitte korrigieren!","")</f>
        <v/>
      </c>
      <c r="E63" s="102"/>
      <c r="F63" s="107" t="s">
        <v>148</v>
      </c>
      <c r="G63" s="298"/>
      <c r="H63" s="298"/>
      <c r="I63" s="103"/>
    </row>
    <row r="64" spans="1:14" ht="10" hidden="1" customHeight="1" outlineLevel="1" x14ac:dyDescent="0.25">
      <c r="A64" s="104"/>
      <c r="B64" s="105"/>
      <c r="C64" s="105"/>
      <c r="D64" s="105"/>
      <c r="E64" s="105"/>
      <c r="F64" s="105"/>
      <c r="G64" s="105"/>
      <c r="H64" s="105"/>
      <c r="I64" s="106"/>
    </row>
    <row r="65" ht="18" customHeight="1" collapsed="1" x14ac:dyDescent="0.35"/>
  </sheetData>
  <sheetProtection algorithmName="SHA-512" hashValue="hbJITbNMk9Qeh6piExJ1blCZPpycb5gjBESNQRglgzS+1emHbE+wkkAWNW1krxi/jTPXmUcZGgPUjYFKYPNBUA==" saltValue="ex49ypSMj6dJRFfyzBAaBw==" spinCount="100000" sheet="1" objects="1" scenarios="1"/>
  <mergeCells count="40">
    <mergeCell ref="B35:H35"/>
    <mergeCell ref="F45:H45"/>
    <mergeCell ref="B38:H38"/>
    <mergeCell ref="B7:D7"/>
    <mergeCell ref="B20:D20"/>
    <mergeCell ref="B21:D21"/>
    <mergeCell ref="B8:D8"/>
    <mergeCell ref="F31:H31"/>
    <mergeCell ref="B25:D25"/>
    <mergeCell ref="D15:G15"/>
    <mergeCell ref="B45:C45"/>
    <mergeCell ref="C33:H33"/>
    <mergeCell ref="C41:H41"/>
    <mergeCell ref="M61:N61"/>
    <mergeCell ref="B61:C61"/>
    <mergeCell ref="B59:C59"/>
    <mergeCell ref="B46:C46"/>
    <mergeCell ref="D2:G2"/>
    <mergeCell ref="B2:C2"/>
    <mergeCell ref="B15:C15"/>
    <mergeCell ref="B29:C29"/>
    <mergeCell ref="F29:H29"/>
    <mergeCell ref="B9:D9"/>
    <mergeCell ref="B11:D11"/>
    <mergeCell ref="B17:D17"/>
    <mergeCell ref="B18:D18"/>
    <mergeCell ref="B10:D10"/>
    <mergeCell ref="B5:D5"/>
    <mergeCell ref="B6:D6"/>
    <mergeCell ref="G63:H63"/>
    <mergeCell ref="D61:H61"/>
    <mergeCell ref="D59:H59"/>
    <mergeCell ref="F46:H46"/>
    <mergeCell ref="G55:H55"/>
    <mergeCell ref="C51:H51"/>
    <mergeCell ref="C53:H53"/>
    <mergeCell ref="B47:C47"/>
    <mergeCell ref="B49:C49"/>
    <mergeCell ref="D49:H49"/>
    <mergeCell ref="F47:H47"/>
  </mergeCells>
  <conditionalFormatting sqref="C55">
    <cfRule type="cellIs" dxfId="337" priority="38" operator="equal">
      <formula>"Zertifikat nicht verlängern"</formula>
    </cfRule>
    <cfRule type="cellIs" dxfId="336" priority="39" operator="equal">
      <formula>"Zertifikat verlängern"</formula>
    </cfRule>
  </conditionalFormatting>
  <conditionalFormatting sqref="C33">
    <cfRule type="expression" dxfId="335" priority="20">
      <formula>H25&gt;=174.5</formula>
    </cfRule>
    <cfRule type="expression" dxfId="334" priority="21">
      <formula>H25&lt;174.5</formula>
    </cfRule>
  </conditionalFormatting>
  <conditionalFormatting sqref="H2">
    <cfRule type="cellIs" dxfId="333" priority="18" operator="lessThan">
      <formula>174.5</formula>
    </cfRule>
    <cfRule type="cellIs" dxfId="332" priority="19" operator="greaterThanOrEqual">
      <formula>174.5</formula>
    </cfRule>
  </conditionalFormatting>
  <conditionalFormatting sqref="C63">
    <cfRule type="cellIs" dxfId="331" priority="4" operator="equal">
      <formula>"Zertifikat nicht verlängern"</formula>
    </cfRule>
    <cfRule type="cellIs" dxfId="330" priority="5" operator="equal">
      <formula>"Zertifikat verlängern"</formula>
    </cfRule>
  </conditionalFormatting>
  <dataValidations count="4">
    <dataValidation type="list" allowBlank="1" showInputMessage="1" showErrorMessage="1" sqref="D45:D47" xr:uid="{00000000-0002-0000-0200-000000000000}">
      <formula1>Entscheid</formula1>
    </dataValidation>
    <dataValidation type="list" allowBlank="1" showInputMessage="1" showErrorMessage="1" sqref="D49:H49 D59:H59" xr:uid="{00000000-0002-0000-0200-000001000000}">
      <formula1>Empfehlung</formula1>
    </dataValidation>
    <dataValidation type="list" allowBlank="1" showInputMessage="1" showErrorMessage="1" sqref="D61:H61" xr:uid="{00000000-0002-0000-0200-000002000000}">
      <formula1>Beschluss</formula1>
    </dataValidation>
    <dataValidation type="list" allowBlank="1" showInputMessage="1" showErrorMessage="1" sqref="C53:H53" xr:uid="{B932B7B7-1AA2-468E-8649-CF16520E6BC3}">
      <formula1>Geprüft</formula1>
    </dataValidation>
  </dataValidations>
  <printOptions horizontalCentered="1"/>
  <pageMargins left="0.39370078740157483" right="0.39370078740157483" top="1.5748031496062993" bottom="0.59055118110236227" header="0.39370078740157483" footer="0.31496062992125984"/>
  <pageSetup paperSize="9" scale="79" fitToHeight="0" orientation="portrait" r:id="rId1"/>
  <headerFooter>
    <oddHeader>&amp;L&amp;"Verdana,Standard"&amp;9&amp;G&amp;C&amp;"Verdana,Fett"&amp;12
IPMA Level D
Antrag auf Rezertifizierung
Überblick über die Nachweise&amp;R&amp;G</oddHeader>
    <oddFooter>&amp;L&amp;"Verdana,Standard"&amp;9© VZPM&amp;C&amp;"Verdana,Standard"&amp;9&amp;F&amp;R&amp;"Verdana,Standard"&amp;9&amp;A Seite &amp;P/&amp;N</oddFooter>
  </headerFooter>
  <ignoredErrors>
    <ignoredError sqref="G5 G6:G10 G11" unlockedFormula="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EFA47-5C05-4C2D-AEA4-34D3AEC205EB}">
  <sheetPr>
    <pageSetUpPr fitToPage="1"/>
  </sheetPr>
  <dimension ref="A1:V14"/>
  <sheetViews>
    <sheetView showGridLines="0" zoomScaleNormal="100" workbookViewId="0">
      <selection activeCell="B7" sqref="B7"/>
    </sheetView>
  </sheetViews>
  <sheetFormatPr baseColWidth="10" defaultColWidth="11.453125" defaultRowHeight="11.5" x14ac:dyDescent="0.35"/>
  <cols>
    <col min="1" max="1" width="1.7265625" style="9" customWidth="1"/>
    <col min="2" max="2" width="12.7265625" style="9" customWidth="1"/>
    <col min="3" max="3" width="1.7265625" style="9" customWidth="1"/>
    <col min="4" max="4" width="12.7265625" style="9" customWidth="1"/>
    <col min="5" max="5" width="1.7265625" style="9" customWidth="1"/>
    <col min="6" max="6" width="55.7265625" style="9" customWidth="1"/>
    <col min="7" max="7" width="1.7265625" style="9" customWidth="1"/>
    <col min="8" max="8" width="55.7265625" style="9" customWidth="1"/>
    <col min="9" max="9" width="1.7265625" style="9" customWidth="1"/>
    <col min="10" max="10" width="10.7265625" style="9" customWidth="1"/>
    <col min="11" max="11" width="1.7265625" style="168" customWidth="1"/>
    <col min="12" max="12" width="11.453125" style="12" customWidth="1"/>
    <col min="13" max="15" width="11.453125" style="168"/>
    <col min="16" max="16384" width="11.453125" style="9"/>
  </cols>
  <sheetData>
    <row r="1" spans="1:22" s="168" customFormat="1" ht="10" customHeight="1" x14ac:dyDescent="0.35">
      <c r="A1" s="16"/>
      <c r="B1" s="17"/>
      <c r="C1" s="17"/>
      <c r="D1" s="17"/>
      <c r="E1" s="17"/>
      <c r="F1" s="17"/>
      <c r="G1" s="17"/>
      <c r="H1" s="17"/>
      <c r="I1" s="17"/>
      <c r="J1" s="17"/>
      <c r="K1" s="18"/>
      <c r="L1" s="12"/>
      <c r="P1" s="9"/>
      <c r="Q1" s="9"/>
      <c r="R1" s="9"/>
      <c r="S1" s="9"/>
      <c r="T1" s="9"/>
      <c r="U1" s="9"/>
      <c r="V1" s="9"/>
    </row>
    <row r="2" spans="1:22" s="168" customFormat="1" ht="18" customHeight="1" x14ac:dyDescent="0.35">
      <c r="A2" s="19"/>
      <c r="B2" s="281" t="s">
        <v>169</v>
      </c>
      <c r="C2" s="281"/>
      <c r="D2" s="281"/>
      <c r="E2" s="281"/>
      <c r="F2" s="281"/>
      <c r="G2" s="281"/>
      <c r="H2" s="281"/>
      <c r="I2" s="281"/>
      <c r="J2" s="281"/>
      <c r="K2" s="22"/>
      <c r="L2" s="12"/>
      <c r="P2" s="9"/>
      <c r="Q2" s="9"/>
      <c r="R2" s="9"/>
      <c r="S2" s="9"/>
      <c r="T2" s="9"/>
      <c r="U2" s="9"/>
      <c r="V2" s="9"/>
    </row>
    <row r="3" spans="1:22" s="168" customFormat="1" ht="10" customHeight="1" x14ac:dyDescent="0.35">
      <c r="A3" s="19"/>
      <c r="B3" s="172"/>
      <c r="C3" s="172"/>
      <c r="D3" s="169"/>
      <c r="E3" s="169"/>
      <c r="F3" s="169"/>
      <c r="G3" s="169"/>
      <c r="H3" s="169"/>
      <c r="I3" s="169"/>
      <c r="J3" s="169"/>
      <c r="K3" s="22"/>
      <c r="L3" s="12"/>
      <c r="P3" s="9"/>
      <c r="Q3" s="9"/>
      <c r="R3" s="9"/>
      <c r="S3" s="9"/>
      <c r="T3" s="9"/>
      <c r="U3" s="9"/>
      <c r="V3" s="9"/>
    </row>
    <row r="4" spans="1:22" s="168" customFormat="1" ht="24" customHeight="1" x14ac:dyDescent="0.35">
      <c r="A4" s="19"/>
      <c r="B4" s="318" t="s">
        <v>537</v>
      </c>
      <c r="C4" s="318"/>
      <c r="D4" s="318"/>
      <c r="E4" s="318"/>
      <c r="F4" s="318"/>
      <c r="G4" s="318"/>
      <c r="H4" s="318"/>
      <c r="I4" s="318"/>
      <c r="J4" s="318"/>
      <c r="K4" s="22"/>
      <c r="L4" s="12"/>
      <c r="P4" s="9"/>
      <c r="Q4" s="9"/>
      <c r="R4" s="9"/>
      <c r="S4" s="9"/>
      <c r="T4" s="9"/>
      <c r="U4" s="9"/>
      <c r="V4" s="9"/>
    </row>
    <row r="5" spans="1:22" s="168" customFormat="1" ht="10" customHeight="1" x14ac:dyDescent="0.35">
      <c r="A5" s="19"/>
      <c r="B5" s="172"/>
      <c r="C5" s="172"/>
      <c r="D5" s="169"/>
      <c r="E5" s="169"/>
      <c r="F5" s="169"/>
      <c r="G5" s="169"/>
      <c r="H5" s="169"/>
      <c r="I5" s="169"/>
      <c r="J5" s="169"/>
      <c r="K5" s="22"/>
      <c r="L5" s="12"/>
      <c r="P5" s="9"/>
      <c r="Q5" s="9"/>
      <c r="R5" s="9"/>
      <c r="S5" s="9"/>
      <c r="T5" s="9"/>
      <c r="U5" s="9"/>
      <c r="V5" s="9"/>
    </row>
    <row r="6" spans="1:22" s="168" customFormat="1" ht="18" customHeight="1" x14ac:dyDescent="0.35">
      <c r="A6" s="19"/>
      <c r="B6" s="33" t="s">
        <v>538</v>
      </c>
      <c r="C6" s="164"/>
      <c r="D6" s="79" t="s">
        <v>539</v>
      </c>
      <c r="E6" s="71"/>
      <c r="F6" s="169" t="s">
        <v>57</v>
      </c>
      <c r="G6" s="169"/>
      <c r="H6" s="169" t="s">
        <v>170</v>
      </c>
      <c r="I6" s="71"/>
      <c r="J6" s="71" t="s">
        <v>124</v>
      </c>
      <c r="K6" s="22"/>
      <c r="L6" s="12"/>
      <c r="P6" s="9"/>
      <c r="Q6" s="9"/>
      <c r="R6" s="9"/>
      <c r="S6" s="9"/>
      <c r="T6" s="9"/>
      <c r="U6" s="9"/>
      <c r="V6" s="9"/>
    </row>
    <row r="7" spans="1:22" s="168" customFormat="1" ht="28" customHeight="1" x14ac:dyDescent="0.35">
      <c r="A7" s="19"/>
      <c r="B7" s="192"/>
      <c r="C7" s="193"/>
      <c r="D7" s="192"/>
      <c r="E7" s="194"/>
      <c r="F7" s="195"/>
      <c r="G7" s="194"/>
      <c r="H7" s="195"/>
      <c r="I7" s="71"/>
      <c r="J7" s="142"/>
      <c r="K7" s="22"/>
      <c r="L7" s="12"/>
      <c r="P7" s="9"/>
      <c r="Q7" s="9"/>
      <c r="R7" s="9"/>
      <c r="S7" s="9"/>
      <c r="T7" s="9"/>
      <c r="U7" s="9"/>
      <c r="V7" s="9"/>
    </row>
    <row r="8" spans="1:22" s="168" customFormat="1" ht="28" customHeight="1" x14ac:dyDescent="0.35">
      <c r="A8" s="19"/>
      <c r="B8" s="192"/>
      <c r="C8" s="193"/>
      <c r="D8" s="192"/>
      <c r="E8" s="194"/>
      <c r="F8" s="195"/>
      <c r="G8" s="194"/>
      <c r="H8" s="195"/>
      <c r="I8" s="71"/>
      <c r="J8" s="142"/>
      <c r="K8" s="22"/>
      <c r="L8" s="12"/>
      <c r="P8" s="9"/>
      <c r="Q8" s="9"/>
      <c r="R8" s="9"/>
      <c r="S8" s="9"/>
      <c r="T8" s="9"/>
      <c r="U8" s="9"/>
      <c r="V8" s="9"/>
    </row>
    <row r="9" spans="1:22" s="168" customFormat="1" ht="28" customHeight="1" x14ac:dyDescent="0.35">
      <c r="A9" s="19"/>
      <c r="B9" s="192"/>
      <c r="C9" s="193"/>
      <c r="D9" s="192"/>
      <c r="E9" s="194"/>
      <c r="F9" s="195"/>
      <c r="G9" s="194"/>
      <c r="H9" s="195"/>
      <c r="I9" s="71"/>
      <c r="J9" s="142"/>
      <c r="K9" s="22"/>
      <c r="L9" s="12"/>
      <c r="P9" s="9"/>
      <c r="Q9" s="9"/>
      <c r="R9" s="9"/>
      <c r="S9" s="9"/>
      <c r="T9" s="9"/>
      <c r="U9" s="9"/>
      <c r="V9" s="9"/>
    </row>
    <row r="10" spans="1:22" s="168" customFormat="1" ht="28" customHeight="1" x14ac:dyDescent="0.35">
      <c r="A10" s="19"/>
      <c r="B10" s="192"/>
      <c r="C10" s="193"/>
      <c r="D10" s="192"/>
      <c r="E10" s="194"/>
      <c r="F10" s="195"/>
      <c r="G10" s="194"/>
      <c r="H10" s="195"/>
      <c r="I10" s="71"/>
      <c r="J10" s="142"/>
      <c r="K10" s="22"/>
      <c r="L10" s="12"/>
      <c r="P10" s="9"/>
      <c r="Q10" s="9"/>
      <c r="R10" s="9"/>
      <c r="S10" s="9"/>
      <c r="T10" s="9"/>
      <c r="U10" s="9"/>
      <c r="V10" s="9"/>
    </row>
    <row r="11" spans="1:22" s="168" customFormat="1" ht="28" customHeight="1" x14ac:dyDescent="0.35">
      <c r="A11" s="19"/>
      <c r="B11" s="192"/>
      <c r="C11" s="193"/>
      <c r="D11" s="192"/>
      <c r="E11" s="194"/>
      <c r="F11" s="195"/>
      <c r="G11" s="194"/>
      <c r="H11" s="195"/>
      <c r="I11" s="71"/>
      <c r="J11" s="142"/>
      <c r="K11" s="22"/>
      <c r="L11" s="12"/>
      <c r="P11" s="9"/>
      <c r="Q11" s="9"/>
      <c r="R11" s="9"/>
      <c r="S11" s="9"/>
      <c r="T11" s="9"/>
      <c r="U11" s="9"/>
      <c r="V11" s="9"/>
    </row>
    <row r="12" spans="1:22" s="168" customFormat="1" ht="28" customHeight="1" x14ac:dyDescent="0.35">
      <c r="A12" s="19"/>
      <c r="B12" s="192"/>
      <c r="C12" s="193"/>
      <c r="D12" s="192"/>
      <c r="E12" s="194"/>
      <c r="F12" s="195"/>
      <c r="G12" s="194"/>
      <c r="H12" s="195"/>
      <c r="I12" s="71"/>
      <c r="J12" s="142"/>
      <c r="K12" s="22"/>
      <c r="L12" s="12"/>
      <c r="P12" s="9"/>
      <c r="Q12" s="9"/>
      <c r="R12" s="9"/>
      <c r="S12" s="9"/>
      <c r="T12" s="9"/>
      <c r="U12" s="9"/>
      <c r="V12" s="9"/>
    </row>
    <row r="13" spans="1:22" s="168" customFormat="1" ht="10" customHeight="1" x14ac:dyDescent="0.35">
      <c r="A13" s="24"/>
      <c r="B13" s="25"/>
      <c r="C13" s="25"/>
      <c r="D13" s="25"/>
      <c r="E13" s="25"/>
      <c r="F13" s="25"/>
      <c r="G13" s="25"/>
      <c r="H13" s="25"/>
      <c r="I13" s="25"/>
      <c r="J13" s="25"/>
      <c r="K13" s="26"/>
      <c r="L13" s="12"/>
      <c r="P13" s="9"/>
      <c r="Q13" s="9"/>
      <c r="R13" s="9"/>
      <c r="S13" s="9"/>
      <c r="T13" s="9"/>
      <c r="U13" s="9"/>
      <c r="V13" s="9"/>
    </row>
    <row r="14" spans="1:22" s="168" customFormat="1" ht="10" customHeight="1" x14ac:dyDescent="0.35">
      <c r="A14" s="9"/>
      <c r="B14" s="9"/>
      <c r="C14" s="9"/>
      <c r="D14" s="9"/>
      <c r="E14" s="9"/>
      <c r="F14" s="9"/>
      <c r="G14" s="9"/>
      <c r="H14" s="9"/>
      <c r="I14" s="9"/>
      <c r="J14" s="9"/>
      <c r="L14" s="12"/>
      <c r="P14" s="9"/>
      <c r="Q14" s="9"/>
      <c r="R14" s="9"/>
      <c r="S14" s="9"/>
      <c r="T14" s="9"/>
      <c r="U14" s="9"/>
      <c r="V14" s="9"/>
    </row>
  </sheetData>
  <sheetProtection algorithmName="SHA-512" hashValue="6E2ufqCBDIgX2Vsyg7FMw12r3WeXcuh0BGU1hGsVdZaL0qBqPvwaTv2CiPjS0x4luDnzJM6eQ3uXiajYdw+h4g==" saltValue="ajxquWxmhKZDqCLu6NUydA==" spinCount="100000" sheet="1" objects="1" scenarios="1"/>
  <mergeCells count="2">
    <mergeCell ref="B2:J2"/>
    <mergeCell ref="B4:J4"/>
  </mergeCells>
  <dataValidations count="1">
    <dataValidation type="decimal" allowBlank="1" showInputMessage="1" showErrorMessage="1" error="Bitte Wert von 0% bis 100% eingeben!" sqref="J7:J12" xr:uid="{4C921CEE-5516-4810-AAC0-ED3B5A9F05FF}">
      <formula1>0</formula1>
      <formula2>1</formula2>
    </dataValidation>
  </dataValidations>
  <printOptions horizontalCentered="1"/>
  <pageMargins left="0.39370078740157483" right="0.39370078740157483" top="1.5748031496062993" bottom="0.59055118110236227" header="0.39370078740157483" footer="0.31496062992125984"/>
  <pageSetup paperSize="9" scale="88" fitToHeight="0" orientation="landscape" r:id="rId1"/>
  <headerFooter>
    <oddHeader>&amp;L&amp;"Verdana,Standard"&amp;9&amp;G&amp;C&amp;"Verdana,Fett"&amp;12
IPMA Level D
Antrag auf Rezertifizierung
Stellen in den letzten 5 Jahren&amp;R&amp;G</oddHeader>
    <oddFooter>&amp;L&amp;"Verdana,Standard"&amp;9© VZPM&amp;C&amp;"Verdana,Standard"&amp;9&amp;F&amp;R&amp;"Verdana,Standard"&amp;9&amp;A Seite &amp;P/&amp;N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91"/>
  <sheetViews>
    <sheetView showGridLines="0" zoomScaleNormal="100" workbookViewId="0"/>
  </sheetViews>
  <sheetFormatPr baseColWidth="10" defaultColWidth="11.453125" defaultRowHeight="11.5" x14ac:dyDescent="0.35"/>
  <cols>
    <col min="1" max="1" width="1.7265625" style="9" customWidth="1"/>
    <col min="2" max="2" width="30.7265625" style="9" customWidth="1"/>
    <col min="3" max="3" width="73.7265625" style="9" customWidth="1"/>
    <col min="4" max="4" width="6.7265625" style="29" customWidth="1"/>
    <col min="5" max="5" width="15.7265625" style="117" customWidth="1"/>
    <col min="6" max="6" width="10.7265625" style="29" customWidth="1"/>
    <col min="7" max="7" width="7.7265625" style="29" customWidth="1"/>
    <col min="8" max="8" width="10.7265625" style="29" customWidth="1"/>
    <col min="9" max="9" width="7.7265625" style="29" customWidth="1"/>
    <col min="10" max="10" width="1.7265625" style="9" customWidth="1"/>
    <col min="11" max="16384" width="11.453125" style="9"/>
  </cols>
  <sheetData>
    <row r="1" spans="1:14" s="117" customFormat="1" ht="10" customHeight="1" x14ac:dyDescent="0.35">
      <c r="A1" s="16"/>
      <c r="B1" s="17"/>
      <c r="C1" s="17"/>
      <c r="D1" s="30"/>
      <c r="E1" s="31"/>
      <c r="F1" s="30"/>
      <c r="G1" s="30"/>
      <c r="H1" s="30"/>
      <c r="I1" s="30"/>
      <c r="J1" s="32"/>
      <c r="K1" s="9"/>
      <c r="L1" s="9"/>
      <c r="M1" s="9"/>
      <c r="N1" s="9"/>
    </row>
    <row r="2" spans="1:14" s="117" customFormat="1" ht="18" customHeight="1" x14ac:dyDescent="0.35">
      <c r="A2" s="19"/>
      <c r="B2" s="20" t="s">
        <v>92</v>
      </c>
      <c r="C2" s="21"/>
      <c r="D2" s="119"/>
      <c r="E2" s="33"/>
      <c r="F2" s="119"/>
      <c r="G2" s="119"/>
      <c r="H2" s="119"/>
      <c r="I2" s="119"/>
      <c r="J2" s="34"/>
      <c r="K2" s="9"/>
      <c r="L2" s="9"/>
      <c r="M2" s="9"/>
      <c r="N2" s="9"/>
    </row>
    <row r="3" spans="1:14" s="117" customFormat="1" ht="10" customHeight="1" x14ac:dyDescent="0.35">
      <c r="A3" s="19"/>
      <c r="B3" s="20"/>
      <c r="C3" s="21"/>
      <c r="D3" s="119"/>
      <c r="E3" s="33"/>
      <c r="F3" s="119"/>
      <c r="G3" s="119"/>
      <c r="H3" s="119"/>
      <c r="I3" s="119"/>
      <c r="J3" s="34"/>
      <c r="K3" s="9"/>
      <c r="L3" s="9"/>
      <c r="M3" s="9"/>
      <c r="N3" s="9"/>
    </row>
    <row r="4" spans="1:14" s="117" customFormat="1" ht="60" customHeight="1" x14ac:dyDescent="0.35">
      <c r="A4" s="42"/>
      <c r="B4" s="297" t="s">
        <v>1063</v>
      </c>
      <c r="C4" s="297"/>
      <c r="D4" s="297"/>
      <c r="E4" s="297"/>
      <c r="F4" s="297"/>
      <c r="G4" s="297"/>
      <c r="H4" s="297"/>
      <c r="I4" s="297"/>
      <c r="J4" s="34"/>
      <c r="K4" s="9"/>
      <c r="L4" s="9"/>
      <c r="M4" s="9"/>
      <c r="N4" s="9"/>
    </row>
    <row r="5" spans="1:14" s="117" customFormat="1" ht="12" customHeight="1" x14ac:dyDescent="0.35">
      <c r="A5" s="19"/>
      <c r="B5" s="20"/>
      <c r="C5" s="21"/>
      <c r="D5" s="119"/>
      <c r="E5" s="121" t="s">
        <v>116</v>
      </c>
      <c r="F5" s="119"/>
      <c r="G5" s="119"/>
      <c r="H5" s="119"/>
      <c r="I5" s="119"/>
      <c r="J5" s="34"/>
      <c r="K5" s="9"/>
      <c r="L5" s="9"/>
      <c r="M5" s="9"/>
      <c r="N5" s="9"/>
    </row>
    <row r="6" spans="1:14" s="117" customFormat="1" ht="18" customHeight="1" x14ac:dyDescent="0.35">
      <c r="A6" s="19"/>
      <c r="B6" s="113" t="s">
        <v>93</v>
      </c>
      <c r="C6" s="234"/>
      <c r="D6" s="119" t="s">
        <v>95</v>
      </c>
      <c r="E6" s="123"/>
      <c r="F6" s="323" t="s">
        <v>97</v>
      </c>
      <c r="G6" s="325"/>
      <c r="H6" s="323" t="s">
        <v>98</v>
      </c>
      <c r="I6" s="325"/>
      <c r="J6" s="34"/>
      <c r="K6" s="9"/>
      <c r="L6" s="9"/>
      <c r="M6" s="9"/>
      <c r="N6" s="9"/>
    </row>
    <row r="7" spans="1:14" s="117" customFormat="1" ht="18" customHeight="1" x14ac:dyDescent="0.35">
      <c r="A7" s="19"/>
      <c r="B7" s="113" t="s">
        <v>94</v>
      </c>
      <c r="C7" s="234"/>
      <c r="D7" s="119" t="s">
        <v>96</v>
      </c>
      <c r="E7" s="123"/>
      <c r="F7" s="324"/>
      <c r="G7" s="326"/>
      <c r="H7" s="324"/>
      <c r="I7" s="326"/>
      <c r="J7" s="34"/>
      <c r="K7" s="9"/>
      <c r="L7" s="9"/>
      <c r="M7" s="9"/>
      <c r="N7" s="9"/>
    </row>
    <row r="8" spans="1:14" s="150" customFormat="1" ht="18" customHeight="1" x14ac:dyDescent="0.35">
      <c r="A8" s="19"/>
      <c r="B8" s="149" t="s">
        <v>179</v>
      </c>
      <c r="C8" s="234"/>
      <c r="D8" s="151"/>
      <c r="E8" s="39"/>
      <c r="F8" s="151"/>
      <c r="G8" s="46"/>
      <c r="H8" s="151"/>
      <c r="I8" s="46"/>
      <c r="J8" s="34"/>
      <c r="K8" s="9"/>
      <c r="L8" s="9"/>
      <c r="M8" s="9"/>
      <c r="N8" s="9"/>
    </row>
    <row r="9" spans="1:14" s="117" customFormat="1" ht="10" customHeight="1" x14ac:dyDescent="0.35">
      <c r="A9" s="19"/>
      <c r="B9" s="20"/>
      <c r="C9" s="21"/>
      <c r="D9" s="119"/>
      <c r="E9" s="33"/>
      <c r="F9" s="119"/>
      <c r="G9" s="119"/>
      <c r="H9" s="119"/>
      <c r="I9" s="119"/>
      <c r="J9" s="34"/>
      <c r="K9" s="9"/>
      <c r="L9" s="9"/>
      <c r="M9" s="9"/>
      <c r="N9" s="9"/>
    </row>
    <row r="10" spans="1:14" s="117" customFormat="1" ht="18" customHeight="1" x14ac:dyDescent="0.35">
      <c r="A10" s="19"/>
      <c r="B10" s="113" t="s">
        <v>93</v>
      </c>
      <c r="C10" s="234"/>
      <c r="D10" s="119" t="s">
        <v>95</v>
      </c>
      <c r="E10" s="123"/>
      <c r="F10" s="323" t="s">
        <v>97</v>
      </c>
      <c r="G10" s="325"/>
      <c r="H10" s="323" t="s">
        <v>98</v>
      </c>
      <c r="I10" s="325"/>
      <c r="J10" s="34"/>
      <c r="K10" s="9"/>
      <c r="L10" s="9"/>
      <c r="M10" s="9"/>
      <c r="N10" s="9"/>
    </row>
    <row r="11" spans="1:14" s="117" customFormat="1" ht="18" customHeight="1" x14ac:dyDescent="0.35">
      <c r="A11" s="19"/>
      <c r="B11" s="113" t="s">
        <v>94</v>
      </c>
      <c r="C11" s="234"/>
      <c r="D11" s="119" t="s">
        <v>96</v>
      </c>
      <c r="E11" s="123"/>
      <c r="F11" s="324"/>
      <c r="G11" s="326"/>
      <c r="H11" s="324"/>
      <c r="I11" s="326"/>
      <c r="J11" s="34"/>
      <c r="K11" s="9"/>
      <c r="L11" s="9"/>
      <c r="M11" s="9"/>
      <c r="N11" s="9"/>
    </row>
    <row r="12" spans="1:14" s="150" customFormat="1" ht="18" customHeight="1" x14ac:dyDescent="0.35">
      <c r="A12" s="19"/>
      <c r="B12" s="149" t="s">
        <v>179</v>
      </c>
      <c r="C12" s="234"/>
      <c r="D12" s="151"/>
      <c r="E12" s="39"/>
      <c r="F12" s="151"/>
      <c r="G12" s="46"/>
      <c r="H12" s="151"/>
      <c r="I12" s="46"/>
      <c r="J12" s="34"/>
      <c r="K12" s="9"/>
      <c r="L12" s="9"/>
      <c r="M12" s="9"/>
      <c r="N12" s="9"/>
    </row>
    <row r="13" spans="1:14" s="117" customFormat="1" ht="10" customHeight="1" x14ac:dyDescent="0.35">
      <c r="A13" s="19"/>
      <c r="B13" s="20"/>
      <c r="C13" s="21"/>
      <c r="D13" s="119"/>
      <c r="E13" s="33"/>
      <c r="F13" s="119"/>
      <c r="G13" s="119"/>
      <c r="H13" s="119"/>
      <c r="I13" s="119"/>
      <c r="J13" s="34"/>
      <c r="K13" s="9"/>
      <c r="L13" s="9"/>
      <c r="M13" s="9"/>
      <c r="N13" s="9"/>
    </row>
    <row r="14" spans="1:14" s="117" customFormat="1" ht="18" customHeight="1" x14ac:dyDescent="0.35">
      <c r="A14" s="19"/>
      <c r="B14" s="113" t="s">
        <v>93</v>
      </c>
      <c r="C14" s="234"/>
      <c r="D14" s="119" t="s">
        <v>95</v>
      </c>
      <c r="E14" s="123"/>
      <c r="F14" s="323" t="s">
        <v>97</v>
      </c>
      <c r="G14" s="325"/>
      <c r="H14" s="323" t="s">
        <v>98</v>
      </c>
      <c r="I14" s="325"/>
      <c r="J14" s="34"/>
      <c r="K14" s="9"/>
      <c r="L14" s="9"/>
      <c r="M14" s="9"/>
      <c r="N14" s="9"/>
    </row>
    <row r="15" spans="1:14" s="117" customFormat="1" ht="18" customHeight="1" x14ac:dyDescent="0.35">
      <c r="A15" s="19"/>
      <c r="B15" s="113" t="s">
        <v>94</v>
      </c>
      <c r="C15" s="234"/>
      <c r="D15" s="119" t="s">
        <v>96</v>
      </c>
      <c r="E15" s="123"/>
      <c r="F15" s="324"/>
      <c r="G15" s="326"/>
      <c r="H15" s="324"/>
      <c r="I15" s="326"/>
      <c r="J15" s="34"/>
      <c r="K15" s="9"/>
      <c r="L15" s="9"/>
      <c r="M15" s="9"/>
      <c r="N15" s="9"/>
    </row>
    <row r="16" spans="1:14" s="150" customFormat="1" ht="18" customHeight="1" x14ac:dyDescent="0.35">
      <c r="A16" s="19"/>
      <c r="B16" s="149" t="s">
        <v>179</v>
      </c>
      <c r="C16" s="234"/>
      <c r="D16" s="151"/>
      <c r="E16" s="39"/>
      <c r="F16" s="151"/>
      <c r="G16" s="46"/>
      <c r="H16" s="151"/>
      <c r="I16" s="46"/>
      <c r="J16" s="34"/>
      <c r="K16" s="9"/>
      <c r="L16" s="9"/>
      <c r="M16" s="9"/>
      <c r="N16" s="9"/>
    </row>
    <row r="17" spans="1:14" s="117" customFormat="1" ht="10" customHeight="1" x14ac:dyDescent="0.35">
      <c r="A17" s="19"/>
      <c r="B17" s="20"/>
      <c r="C17" s="21"/>
      <c r="D17" s="119"/>
      <c r="E17" s="33"/>
      <c r="F17" s="119"/>
      <c r="G17" s="119"/>
      <c r="H17" s="119"/>
      <c r="I17" s="119"/>
      <c r="J17" s="34"/>
      <c r="K17" s="9"/>
      <c r="L17" s="9"/>
      <c r="M17" s="9"/>
      <c r="N17" s="9"/>
    </row>
    <row r="18" spans="1:14" s="117" customFormat="1" ht="18" customHeight="1" x14ac:dyDescent="0.35">
      <c r="A18" s="19"/>
      <c r="B18" s="113" t="s">
        <v>93</v>
      </c>
      <c r="C18" s="234"/>
      <c r="D18" s="119" t="s">
        <v>95</v>
      </c>
      <c r="E18" s="123"/>
      <c r="F18" s="323" t="s">
        <v>97</v>
      </c>
      <c r="G18" s="325"/>
      <c r="H18" s="323" t="s">
        <v>98</v>
      </c>
      <c r="I18" s="325"/>
      <c r="J18" s="34"/>
      <c r="K18" s="9"/>
      <c r="L18" s="9"/>
      <c r="M18" s="9"/>
      <c r="N18" s="9"/>
    </row>
    <row r="19" spans="1:14" s="117" customFormat="1" ht="18" customHeight="1" x14ac:dyDescent="0.35">
      <c r="A19" s="19"/>
      <c r="B19" s="113" t="s">
        <v>94</v>
      </c>
      <c r="C19" s="234"/>
      <c r="D19" s="119" t="s">
        <v>96</v>
      </c>
      <c r="E19" s="123"/>
      <c r="F19" s="324"/>
      <c r="G19" s="326"/>
      <c r="H19" s="324"/>
      <c r="I19" s="326"/>
      <c r="J19" s="34"/>
      <c r="K19" s="9"/>
      <c r="L19" s="9"/>
      <c r="M19" s="9"/>
      <c r="N19" s="9"/>
    </row>
    <row r="20" spans="1:14" s="150" customFormat="1" ht="18" customHeight="1" x14ac:dyDescent="0.35">
      <c r="A20" s="19"/>
      <c r="B20" s="149" t="s">
        <v>179</v>
      </c>
      <c r="C20" s="234"/>
      <c r="D20" s="151"/>
      <c r="E20" s="39"/>
      <c r="F20" s="151"/>
      <c r="G20" s="46"/>
      <c r="H20" s="151"/>
      <c r="I20" s="46"/>
      <c r="J20" s="34"/>
      <c r="K20" s="9"/>
      <c r="L20" s="9"/>
      <c r="M20" s="9"/>
      <c r="N20" s="9"/>
    </row>
    <row r="21" spans="1:14" s="117" customFormat="1" ht="10" customHeight="1" x14ac:dyDescent="0.35">
      <c r="A21" s="19"/>
      <c r="B21" s="20"/>
      <c r="C21" s="21"/>
      <c r="D21" s="119"/>
      <c r="E21" s="33"/>
      <c r="F21" s="119"/>
      <c r="G21" s="119"/>
      <c r="H21" s="119"/>
      <c r="I21" s="119"/>
      <c r="J21" s="34"/>
      <c r="K21" s="9"/>
      <c r="L21" s="9"/>
      <c r="M21" s="9"/>
      <c r="N21" s="9"/>
    </row>
    <row r="22" spans="1:14" s="117" customFormat="1" ht="18" customHeight="1" x14ac:dyDescent="0.35">
      <c r="A22" s="19"/>
      <c r="B22" s="113" t="s">
        <v>93</v>
      </c>
      <c r="C22" s="234"/>
      <c r="D22" s="119" t="s">
        <v>95</v>
      </c>
      <c r="E22" s="123"/>
      <c r="F22" s="323" t="s">
        <v>97</v>
      </c>
      <c r="G22" s="325"/>
      <c r="H22" s="323" t="s">
        <v>98</v>
      </c>
      <c r="I22" s="325"/>
      <c r="J22" s="34"/>
      <c r="K22" s="9"/>
      <c r="L22" s="9"/>
      <c r="M22" s="9"/>
      <c r="N22" s="9"/>
    </row>
    <row r="23" spans="1:14" s="117" customFormat="1" ht="18" customHeight="1" x14ac:dyDescent="0.35">
      <c r="A23" s="19"/>
      <c r="B23" s="113" t="s">
        <v>94</v>
      </c>
      <c r="C23" s="234"/>
      <c r="D23" s="119" t="s">
        <v>96</v>
      </c>
      <c r="E23" s="123"/>
      <c r="F23" s="324"/>
      <c r="G23" s="326"/>
      <c r="H23" s="324"/>
      <c r="I23" s="326"/>
      <c r="J23" s="34"/>
      <c r="K23" s="9"/>
      <c r="L23" s="9"/>
      <c r="M23" s="9"/>
      <c r="N23" s="9"/>
    </row>
    <row r="24" spans="1:14" s="150" customFormat="1" ht="18" customHeight="1" x14ac:dyDescent="0.35">
      <c r="A24" s="19"/>
      <c r="B24" s="149" t="s">
        <v>179</v>
      </c>
      <c r="C24" s="234"/>
      <c r="D24" s="151"/>
      <c r="E24" s="39"/>
      <c r="F24" s="151"/>
      <c r="G24" s="46"/>
      <c r="H24" s="151"/>
      <c r="I24" s="46"/>
      <c r="J24" s="34"/>
      <c r="K24" s="9"/>
      <c r="L24" s="9"/>
      <c r="M24" s="9"/>
      <c r="N24" s="9"/>
    </row>
    <row r="25" spans="1:14" s="117" customFormat="1" ht="10" customHeight="1" x14ac:dyDescent="0.35">
      <c r="A25" s="19"/>
      <c r="B25" s="20"/>
      <c r="C25" s="21"/>
      <c r="D25" s="119"/>
      <c r="E25" s="33"/>
      <c r="F25" s="119"/>
      <c r="G25" s="119"/>
      <c r="H25" s="119"/>
      <c r="I25" s="119"/>
      <c r="J25" s="34"/>
      <c r="K25" s="9"/>
      <c r="L25" s="9"/>
      <c r="M25" s="9"/>
      <c r="N25" s="9"/>
    </row>
    <row r="26" spans="1:14" s="117" customFormat="1" ht="18" customHeight="1" x14ac:dyDescent="0.35">
      <c r="A26" s="19"/>
      <c r="B26" s="113" t="s">
        <v>93</v>
      </c>
      <c r="C26" s="234"/>
      <c r="D26" s="119" t="s">
        <v>95</v>
      </c>
      <c r="E26" s="123"/>
      <c r="F26" s="323" t="s">
        <v>97</v>
      </c>
      <c r="G26" s="325"/>
      <c r="H26" s="323" t="s">
        <v>98</v>
      </c>
      <c r="I26" s="325"/>
      <c r="J26" s="34"/>
      <c r="K26" s="9"/>
      <c r="L26" s="9"/>
      <c r="M26" s="9"/>
      <c r="N26" s="9"/>
    </row>
    <row r="27" spans="1:14" s="117" customFormat="1" ht="18" customHeight="1" x14ac:dyDescent="0.35">
      <c r="A27" s="19"/>
      <c r="B27" s="113" t="s">
        <v>94</v>
      </c>
      <c r="C27" s="234"/>
      <c r="D27" s="119" t="s">
        <v>96</v>
      </c>
      <c r="E27" s="123"/>
      <c r="F27" s="324"/>
      <c r="G27" s="326"/>
      <c r="H27" s="324"/>
      <c r="I27" s="326"/>
      <c r="J27" s="34"/>
      <c r="K27" s="9"/>
      <c r="L27" s="9"/>
      <c r="M27" s="9"/>
      <c r="N27" s="9"/>
    </row>
    <row r="28" spans="1:14" s="150" customFormat="1" ht="18" customHeight="1" x14ac:dyDescent="0.35">
      <c r="A28" s="19"/>
      <c r="B28" s="149" t="s">
        <v>179</v>
      </c>
      <c r="C28" s="234"/>
      <c r="D28" s="151"/>
      <c r="E28" s="39"/>
      <c r="F28" s="151"/>
      <c r="G28" s="46"/>
      <c r="H28" s="151"/>
      <c r="I28" s="46"/>
      <c r="J28" s="34"/>
      <c r="K28" s="9"/>
      <c r="L28" s="9"/>
      <c r="M28" s="9"/>
      <c r="N28" s="9"/>
    </row>
    <row r="29" spans="1:14" s="117" customFormat="1" ht="10" customHeight="1" x14ac:dyDescent="0.35">
      <c r="A29" s="19"/>
      <c r="B29" s="20"/>
      <c r="C29" s="21"/>
      <c r="D29" s="119"/>
      <c r="E29" s="33"/>
      <c r="F29" s="119"/>
      <c r="G29" s="119"/>
      <c r="H29" s="119"/>
      <c r="I29" s="119"/>
      <c r="J29" s="34"/>
      <c r="K29" s="9"/>
      <c r="L29" s="9"/>
      <c r="M29" s="9"/>
      <c r="N29" s="9"/>
    </row>
    <row r="30" spans="1:14" s="117" customFormat="1" ht="18" customHeight="1" x14ac:dyDescent="0.35">
      <c r="A30" s="19"/>
      <c r="B30" s="113" t="s">
        <v>93</v>
      </c>
      <c r="C30" s="234"/>
      <c r="D30" s="119" t="s">
        <v>95</v>
      </c>
      <c r="E30" s="123"/>
      <c r="F30" s="323" t="s">
        <v>97</v>
      </c>
      <c r="G30" s="325"/>
      <c r="H30" s="323" t="s">
        <v>98</v>
      </c>
      <c r="I30" s="325"/>
      <c r="J30" s="34"/>
      <c r="K30" s="9"/>
      <c r="L30" s="9"/>
      <c r="M30" s="9"/>
      <c r="N30" s="9"/>
    </row>
    <row r="31" spans="1:14" s="117" customFormat="1" ht="18" customHeight="1" x14ac:dyDescent="0.35">
      <c r="A31" s="19"/>
      <c r="B31" s="113" t="s">
        <v>94</v>
      </c>
      <c r="C31" s="234"/>
      <c r="D31" s="119" t="s">
        <v>96</v>
      </c>
      <c r="E31" s="123"/>
      <c r="F31" s="324"/>
      <c r="G31" s="326"/>
      <c r="H31" s="324"/>
      <c r="I31" s="326"/>
      <c r="J31" s="34"/>
      <c r="K31" s="9"/>
      <c r="L31" s="9"/>
      <c r="M31" s="9"/>
      <c r="N31" s="9"/>
    </row>
    <row r="32" spans="1:14" s="150" customFormat="1" ht="18" customHeight="1" x14ac:dyDescent="0.35">
      <c r="A32" s="19"/>
      <c r="B32" s="149" t="s">
        <v>179</v>
      </c>
      <c r="C32" s="234"/>
      <c r="D32" s="151"/>
      <c r="E32" s="39"/>
      <c r="F32" s="151"/>
      <c r="G32" s="46"/>
      <c r="H32" s="151"/>
      <c r="I32" s="46"/>
      <c r="J32" s="34"/>
      <c r="K32" s="9"/>
      <c r="L32" s="9"/>
      <c r="M32" s="9"/>
      <c r="N32" s="9"/>
    </row>
    <row r="33" spans="1:14" s="117" customFormat="1" ht="10" customHeight="1" x14ac:dyDescent="0.35">
      <c r="A33" s="19"/>
      <c r="B33" s="20"/>
      <c r="C33" s="21"/>
      <c r="D33" s="119"/>
      <c r="E33" s="33"/>
      <c r="F33" s="119"/>
      <c r="G33" s="119"/>
      <c r="H33" s="119"/>
      <c r="I33" s="119"/>
      <c r="J33" s="34"/>
      <c r="K33" s="9"/>
      <c r="L33" s="9"/>
      <c r="M33" s="9"/>
      <c r="N33" s="9"/>
    </row>
    <row r="34" spans="1:14" s="117" customFormat="1" ht="18" customHeight="1" x14ac:dyDescent="0.35">
      <c r="A34" s="19"/>
      <c r="B34" s="113" t="s">
        <v>93</v>
      </c>
      <c r="C34" s="234"/>
      <c r="D34" s="119" t="s">
        <v>95</v>
      </c>
      <c r="E34" s="123"/>
      <c r="F34" s="323" t="s">
        <v>97</v>
      </c>
      <c r="G34" s="325"/>
      <c r="H34" s="323" t="s">
        <v>98</v>
      </c>
      <c r="I34" s="325"/>
      <c r="J34" s="34"/>
      <c r="K34" s="9"/>
      <c r="L34" s="9"/>
      <c r="M34" s="9"/>
      <c r="N34" s="9"/>
    </row>
    <row r="35" spans="1:14" s="117" customFormat="1" ht="18" customHeight="1" x14ac:dyDescent="0.35">
      <c r="A35" s="19"/>
      <c r="B35" s="113" t="s">
        <v>94</v>
      </c>
      <c r="C35" s="234"/>
      <c r="D35" s="119" t="s">
        <v>96</v>
      </c>
      <c r="E35" s="123"/>
      <c r="F35" s="324"/>
      <c r="G35" s="326"/>
      <c r="H35" s="324"/>
      <c r="I35" s="326"/>
      <c r="J35" s="34"/>
      <c r="K35" s="9"/>
      <c r="L35" s="9"/>
      <c r="M35" s="9"/>
      <c r="N35" s="9"/>
    </row>
    <row r="36" spans="1:14" s="150" customFormat="1" ht="18" customHeight="1" x14ac:dyDescent="0.35">
      <c r="A36" s="19"/>
      <c r="B36" s="149" t="s">
        <v>179</v>
      </c>
      <c r="C36" s="234"/>
      <c r="D36" s="151"/>
      <c r="E36" s="39"/>
      <c r="F36" s="151"/>
      <c r="G36" s="46"/>
      <c r="H36" s="151"/>
      <c r="I36" s="46"/>
      <c r="J36" s="34"/>
      <c r="K36" s="9"/>
      <c r="L36" s="9"/>
      <c r="M36" s="9"/>
      <c r="N36" s="9"/>
    </row>
    <row r="37" spans="1:14" s="117" customFormat="1" ht="10" customHeight="1" x14ac:dyDescent="0.35">
      <c r="A37" s="19"/>
      <c r="B37" s="20"/>
      <c r="C37" s="21"/>
      <c r="D37" s="119"/>
      <c r="E37" s="33"/>
      <c r="F37" s="119"/>
      <c r="G37" s="119"/>
      <c r="H37" s="119"/>
      <c r="I37" s="119"/>
      <c r="J37" s="34"/>
      <c r="K37" s="9"/>
      <c r="L37" s="9"/>
      <c r="M37" s="9"/>
      <c r="N37" s="9"/>
    </row>
    <row r="38" spans="1:14" s="117" customFormat="1" ht="18" customHeight="1" x14ac:dyDescent="0.35">
      <c r="A38" s="19"/>
      <c r="B38" s="113" t="s">
        <v>93</v>
      </c>
      <c r="C38" s="234"/>
      <c r="D38" s="119" t="s">
        <v>95</v>
      </c>
      <c r="E38" s="123"/>
      <c r="F38" s="323" t="s">
        <v>97</v>
      </c>
      <c r="G38" s="325"/>
      <c r="H38" s="323" t="s">
        <v>98</v>
      </c>
      <c r="I38" s="325"/>
      <c r="J38" s="34"/>
      <c r="K38" s="9"/>
      <c r="L38" s="9"/>
      <c r="M38" s="9"/>
      <c r="N38" s="9"/>
    </row>
    <row r="39" spans="1:14" s="117" customFormat="1" ht="18" customHeight="1" x14ac:dyDescent="0.35">
      <c r="A39" s="19"/>
      <c r="B39" s="113" t="s">
        <v>94</v>
      </c>
      <c r="C39" s="234"/>
      <c r="D39" s="119" t="s">
        <v>96</v>
      </c>
      <c r="E39" s="123"/>
      <c r="F39" s="324"/>
      <c r="G39" s="326"/>
      <c r="H39" s="324"/>
      <c r="I39" s="326"/>
      <c r="J39" s="34"/>
      <c r="K39" s="9"/>
      <c r="L39" s="9"/>
      <c r="M39" s="9"/>
      <c r="N39" s="9"/>
    </row>
    <row r="40" spans="1:14" s="150" customFormat="1" ht="18" customHeight="1" x14ac:dyDescent="0.35">
      <c r="A40" s="19"/>
      <c r="B40" s="149" t="s">
        <v>179</v>
      </c>
      <c r="C40" s="234"/>
      <c r="D40" s="151"/>
      <c r="E40" s="39"/>
      <c r="F40" s="151"/>
      <c r="G40" s="46"/>
      <c r="H40" s="151"/>
      <c r="I40" s="46"/>
      <c r="J40" s="34"/>
      <c r="K40" s="9"/>
      <c r="L40" s="9"/>
      <c r="M40" s="9"/>
      <c r="N40" s="9"/>
    </row>
    <row r="41" spans="1:14" s="117" customFormat="1" ht="10" customHeight="1" x14ac:dyDescent="0.35">
      <c r="A41" s="19"/>
      <c r="B41" s="20"/>
      <c r="C41" s="21"/>
      <c r="D41" s="119"/>
      <c r="E41" s="33"/>
      <c r="F41" s="119"/>
      <c r="G41" s="119"/>
      <c r="H41" s="119"/>
      <c r="I41" s="119"/>
      <c r="J41" s="34"/>
      <c r="K41" s="9"/>
      <c r="L41" s="9"/>
      <c r="M41" s="9"/>
      <c r="N41" s="9"/>
    </row>
    <row r="42" spans="1:14" s="117" customFormat="1" ht="18" customHeight="1" x14ac:dyDescent="0.35">
      <c r="A42" s="19"/>
      <c r="B42" s="113" t="s">
        <v>93</v>
      </c>
      <c r="C42" s="234"/>
      <c r="D42" s="119" t="s">
        <v>95</v>
      </c>
      <c r="E42" s="123"/>
      <c r="F42" s="323" t="s">
        <v>97</v>
      </c>
      <c r="G42" s="325"/>
      <c r="H42" s="323" t="s">
        <v>98</v>
      </c>
      <c r="I42" s="325"/>
      <c r="J42" s="34"/>
      <c r="K42" s="9"/>
      <c r="L42" s="9"/>
      <c r="M42" s="9"/>
      <c r="N42" s="9"/>
    </row>
    <row r="43" spans="1:14" s="117" customFormat="1" ht="18" customHeight="1" x14ac:dyDescent="0.35">
      <c r="A43" s="19"/>
      <c r="B43" s="113" t="s">
        <v>94</v>
      </c>
      <c r="C43" s="234"/>
      <c r="D43" s="119" t="s">
        <v>96</v>
      </c>
      <c r="E43" s="123"/>
      <c r="F43" s="324"/>
      <c r="G43" s="326"/>
      <c r="H43" s="324"/>
      <c r="I43" s="326"/>
      <c r="J43" s="34"/>
      <c r="K43" s="9"/>
      <c r="L43" s="9"/>
      <c r="M43" s="9"/>
      <c r="N43" s="9"/>
    </row>
    <row r="44" spans="1:14" s="150" customFormat="1" ht="18" customHeight="1" x14ac:dyDescent="0.35">
      <c r="A44" s="19"/>
      <c r="B44" s="149" t="s">
        <v>179</v>
      </c>
      <c r="C44" s="234"/>
      <c r="D44" s="151"/>
      <c r="E44" s="39"/>
      <c r="F44" s="151"/>
      <c r="G44" s="46"/>
      <c r="H44" s="151"/>
      <c r="I44" s="46"/>
      <c r="J44" s="34"/>
      <c r="K44" s="9"/>
      <c r="L44" s="9"/>
      <c r="M44" s="9"/>
      <c r="N44" s="9"/>
    </row>
    <row r="45" spans="1:14" s="117" customFormat="1" ht="10" customHeight="1" x14ac:dyDescent="0.35">
      <c r="A45" s="19"/>
      <c r="B45" s="20"/>
      <c r="C45" s="21"/>
      <c r="D45" s="119"/>
      <c r="E45" s="33"/>
      <c r="F45" s="119"/>
      <c r="G45" s="119"/>
      <c r="H45" s="119"/>
      <c r="I45" s="119"/>
      <c r="J45" s="34"/>
      <c r="K45" s="9"/>
      <c r="L45" s="9"/>
      <c r="M45" s="9"/>
      <c r="N45" s="9"/>
    </row>
    <row r="46" spans="1:14" s="117" customFormat="1" ht="18" customHeight="1" x14ac:dyDescent="0.35">
      <c r="A46" s="19"/>
      <c r="B46" s="113" t="s">
        <v>93</v>
      </c>
      <c r="C46" s="234"/>
      <c r="D46" s="119" t="s">
        <v>95</v>
      </c>
      <c r="E46" s="123"/>
      <c r="F46" s="323" t="s">
        <v>97</v>
      </c>
      <c r="G46" s="325"/>
      <c r="H46" s="323" t="s">
        <v>98</v>
      </c>
      <c r="I46" s="325"/>
      <c r="J46" s="34"/>
      <c r="K46" s="9"/>
      <c r="L46" s="9"/>
      <c r="M46" s="9"/>
      <c r="N46" s="9"/>
    </row>
    <row r="47" spans="1:14" s="117" customFormat="1" ht="18" customHeight="1" x14ac:dyDescent="0.35">
      <c r="A47" s="19"/>
      <c r="B47" s="113" t="s">
        <v>94</v>
      </c>
      <c r="C47" s="234"/>
      <c r="D47" s="119" t="s">
        <v>96</v>
      </c>
      <c r="E47" s="123"/>
      <c r="F47" s="324"/>
      <c r="G47" s="326"/>
      <c r="H47" s="324"/>
      <c r="I47" s="326"/>
      <c r="J47" s="34"/>
      <c r="K47" s="9"/>
      <c r="L47" s="9"/>
      <c r="M47" s="9"/>
      <c r="N47" s="9"/>
    </row>
    <row r="48" spans="1:14" s="150" customFormat="1" ht="18" customHeight="1" x14ac:dyDescent="0.35">
      <c r="A48" s="19"/>
      <c r="B48" s="149" t="s">
        <v>179</v>
      </c>
      <c r="C48" s="234"/>
      <c r="D48" s="151"/>
      <c r="E48" s="39"/>
      <c r="F48" s="151"/>
      <c r="G48" s="46"/>
      <c r="H48" s="151"/>
      <c r="I48" s="46"/>
      <c r="J48" s="34"/>
      <c r="K48" s="9"/>
      <c r="L48" s="9"/>
      <c r="M48" s="9"/>
      <c r="N48" s="9"/>
    </row>
    <row r="49" spans="1:14" s="117" customFormat="1" ht="10" customHeight="1" x14ac:dyDescent="0.35">
      <c r="A49" s="19"/>
      <c r="B49" s="20"/>
      <c r="C49" s="21"/>
      <c r="D49" s="119"/>
      <c r="E49" s="33"/>
      <c r="F49" s="119"/>
      <c r="G49" s="119"/>
      <c r="H49" s="119"/>
      <c r="I49" s="119"/>
      <c r="J49" s="34"/>
      <c r="K49" s="9"/>
      <c r="L49" s="9"/>
      <c r="M49" s="9"/>
      <c r="N49" s="9"/>
    </row>
    <row r="50" spans="1:14" s="117" customFormat="1" ht="18" customHeight="1" x14ac:dyDescent="0.35">
      <c r="A50" s="19"/>
      <c r="B50" s="113" t="s">
        <v>93</v>
      </c>
      <c r="C50" s="234"/>
      <c r="D50" s="119" t="s">
        <v>95</v>
      </c>
      <c r="E50" s="123"/>
      <c r="F50" s="323" t="s">
        <v>97</v>
      </c>
      <c r="G50" s="325"/>
      <c r="H50" s="323" t="s">
        <v>98</v>
      </c>
      <c r="I50" s="325"/>
      <c r="J50" s="34"/>
      <c r="K50" s="9"/>
      <c r="L50" s="9"/>
      <c r="M50" s="9"/>
      <c r="N50" s="9"/>
    </row>
    <row r="51" spans="1:14" s="117" customFormat="1" ht="18" customHeight="1" x14ac:dyDescent="0.35">
      <c r="A51" s="19"/>
      <c r="B51" s="113" t="s">
        <v>94</v>
      </c>
      <c r="C51" s="234"/>
      <c r="D51" s="119" t="s">
        <v>96</v>
      </c>
      <c r="E51" s="123"/>
      <c r="F51" s="324"/>
      <c r="G51" s="326"/>
      <c r="H51" s="324"/>
      <c r="I51" s="326"/>
      <c r="J51" s="34"/>
      <c r="K51" s="9"/>
      <c r="L51" s="9"/>
      <c r="M51" s="9"/>
      <c r="N51" s="9"/>
    </row>
    <row r="52" spans="1:14" s="150" customFormat="1" ht="18" customHeight="1" x14ac:dyDescent="0.35">
      <c r="A52" s="19"/>
      <c r="B52" s="149" t="s">
        <v>179</v>
      </c>
      <c r="C52" s="234"/>
      <c r="D52" s="151"/>
      <c r="E52" s="39"/>
      <c r="F52" s="151"/>
      <c r="G52" s="46"/>
      <c r="H52" s="151"/>
      <c r="I52" s="46"/>
      <c r="J52" s="34"/>
      <c r="K52" s="9"/>
      <c r="L52" s="9"/>
      <c r="M52" s="9"/>
      <c r="N52" s="9"/>
    </row>
    <row r="53" spans="1:14" s="117" customFormat="1" ht="10" customHeight="1" x14ac:dyDescent="0.35">
      <c r="A53" s="19"/>
      <c r="B53" s="20"/>
      <c r="C53" s="21"/>
      <c r="D53" s="119"/>
      <c r="E53" s="33"/>
      <c r="F53" s="119"/>
      <c r="G53" s="119"/>
      <c r="H53" s="119"/>
      <c r="I53" s="119"/>
      <c r="J53" s="34"/>
      <c r="K53" s="9"/>
      <c r="L53" s="9"/>
      <c r="M53" s="9"/>
      <c r="N53" s="9"/>
    </row>
    <row r="54" spans="1:14" s="117" customFormat="1" ht="18" customHeight="1" x14ac:dyDescent="0.35">
      <c r="A54" s="19"/>
      <c r="B54" s="113" t="s">
        <v>93</v>
      </c>
      <c r="C54" s="234"/>
      <c r="D54" s="119" t="s">
        <v>95</v>
      </c>
      <c r="E54" s="123"/>
      <c r="F54" s="323" t="s">
        <v>97</v>
      </c>
      <c r="G54" s="325"/>
      <c r="H54" s="323" t="s">
        <v>98</v>
      </c>
      <c r="I54" s="325"/>
      <c r="J54" s="34"/>
      <c r="K54" s="9"/>
      <c r="L54" s="9"/>
      <c r="M54" s="9"/>
      <c r="N54" s="9"/>
    </row>
    <row r="55" spans="1:14" s="117" customFormat="1" ht="18" customHeight="1" x14ac:dyDescent="0.35">
      <c r="A55" s="19"/>
      <c r="B55" s="113" t="s">
        <v>94</v>
      </c>
      <c r="C55" s="234"/>
      <c r="D55" s="119" t="s">
        <v>96</v>
      </c>
      <c r="E55" s="123"/>
      <c r="F55" s="324"/>
      <c r="G55" s="326"/>
      <c r="H55" s="324"/>
      <c r="I55" s="326"/>
      <c r="J55" s="34"/>
      <c r="K55" s="9"/>
      <c r="L55" s="9"/>
      <c r="M55" s="9"/>
      <c r="N55" s="9"/>
    </row>
    <row r="56" spans="1:14" s="150" customFormat="1" ht="18" customHeight="1" x14ac:dyDescent="0.35">
      <c r="A56" s="19"/>
      <c r="B56" s="149" t="s">
        <v>179</v>
      </c>
      <c r="C56" s="234"/>
      <c r="D56" s="151"/>
      <c r="E56" s="39"/>
      <c r="F56" s="151"/>
      <c r="G56" s="46"/>
      <c r="H56" s="151"/>
      <c r="I56" s="46"/>
      <c r="J56" s="34"/>
      <c r="K56" s="9"/>
      <c r="L56" s="9"/>
      <c r="M56" s="9"/>
      <c r="N56" s="9"/>
    </row>
    <row r="57" spans="1:14" s="117" customFormat="1" ht="10" customHeight="1" x14ac:dyDescent="0.35">
      <c r="A57" s="19"/>
      <c r="B57" s="20"/>
      <c r="C57" s="21"/>
      <c r="D57" s="119"/>
      <c r="E57" s="33"/>
      <c r="F57" s="119"/>
      <c r="G57" s="119"/>
      <c r="H57" s="119"/>
      <c r="I57" s="119"/>
      <c r="J57" s="34"/>
      <c r="K57" s="9"/>
      <c r="L57" s="9"/>
      <c r="M57" s="9"/>
      <c r="N57" s="9"/>
    </row>
    <row r="58" spans="1:14" s="117" customFormat="1" ht="18" customHeight="1" x14ac:dyDescent="0.35">
      <c r="A58" s="19"/>
      <c r="B58" s="113" t="s">
        <v>93</v>
      </c>
      <c r="C58" s="234"/>
      <c r="D58" s="119" t="s">
        <v>95</v>
      </c>
      <c r="E58" s="123"/>
      <c r="F58" s="323" t="s">
        <v>97</v>
      </c>
      <c r="G58" s="325"/>
      <c r="H58" s="323" t="s">
        <v>98</v>
      </c>
      <c r="I58" s="325"/>
      <c r="J58" s="34"/>
      <c r="K58" s="9"/>
      <c r="L58" s="9"/>
      <c r="M58" s="9"/>
      <c r="N58" s="9"/>
    </row>
    <row r="59" spans="1:14" s="117" customFormat="1" ht="18" customHeight="1" x14ac:dyDescent="0.35">
      <c r="A59" s="19"/>
      <c r="B59" s="113" t="s">
        <v>94</v>
      </c>
      <c r="C59" s="234"/>
      <c r="D59" s="119" t="s">
        <v>96</v>
      </c>
      <c r="E59" s="123"/>
      <c r="F59" s="324"/>
      <c r="G59" s="326"/>
      <c r="H59" s="324"/>
      <c r="I59" s="326"/>
      <c r="J59" s="34"/>
      <c r="K59" s="9"/>
      <c r="L59" s="9"/>
      <c r="M59" s="9"/>
      <c r="N59" s="9"/>
    </row>
    <row r="60" spans="1:14" s="150" customFormat="1" ht="18" customHeight="1" x14ac:dyDescent="0.35">
      <c r="A60" s="19"/>
      <c r="B60" s="149" t="s">
        <v>179</v>
      </c>
      <c r="C60" s="234"/>
      <c r="D60" s="151"/>
      <c r="E60" s="39"/>
      <c r="F60" s="151"/>
      <c r="G60" s="46"/>
      <c r="H60" s="151"/>
      <c r="I60" s="46"/>
      <c r="J60" s="34"/>
      <c r="K60" s="9"/>
      <c r="L60" s="9"/>
      <c r="M60" s="9"/>
      <c r="N60" s="9"/>
    </row>
    <row r="61" spans="1:14" s="117" customFormat="1" ht="10" customHeight="1" x14ac:dyDescent="0.35">
      <c r="A61" s="19"/>
      <c r="B61" s="20"/>
      <c r="C61" s="21"/>
      <c r="D61" s="119"/>
      <c r="E61" s="33"/>
      <c r="F61" s="119"/>
      <c r="G61" s="119"/>
      <c r="H61" s="119"/>
      <c r="I61" s="119"/>
      <c r="J61" s="34"/>
      <c r="K61" s="9"/>
      <c r="L61" s="9"/>
      <c r="M61" s="9"/>
      <c r="N61" s="9"/>
    </row>
    <row r="62" spans="1:14" s="117" customFormat="1" ht="18" customHeight="1" x14ac:dyDescent="0.35">
      <c r="A62" s="19"/>
      <c r="B62" s="113" t="s">
        <v>93</v>
      </c>
      <c r="C62" s="234"/>
      <c r="D62" s="119" t="s">
        <v>95</v>
      </c>
      <c r="E62" s="123"/>
      <c r="F62" s="323" t="s">
        <v>97</v>
      </c>
      <c r="G62" s="325"/>
      <c r="H62" s="323" t="s">
        <v>98</v>
      </c>
      <c r="I62" s="325"/>
      <c r="J62" s="34"/>
      <c r="K62" s="9"/>
      <c r="L62" s="9"/>
      <c r="M62" s="9"/>
      <c r="N62" s="9"/>
    </row>
    <row r="63" spans="1:14" s="117" customFormat="1" ht="18" customHeight="1" x14ac:dyDescent="0.35">
      <c r="A63" s="19"/>
      <c r="B63" s="113" t="s">
        <v>94</v>
      </c>
      <c r="C63" s="234"/>
      <c r="D63" s="119" t="s">
        <v>96</v>
      </c>
      <c r="E63" s="123"/>
      <c r="F63" s="324"/>
      <c r="G63" s="326"/>
      <c r="H63" s="324"/>
      <c r="I63" s="326"/>
      <c r="J63" s="34"/>
      <c r="K63" s="9"/>
      <c r="L63" s="9"/>
      <c r="M63" s="9"/>
      <c r="N63" s="9"/>
    </row>
    <row r="64" spans="1:14" s="150" customFormat="1" ht="18" customHeight="1" x14ac:dyDescent="0.35">
      <c r="A64" s="19"/>
      <c r="B64" s="149" t="s">
        <v>179</v>
      </c>
      <c r="C64" s="234"/>
      <c r="D64" s="151"/>
      <c r="E64" s="39"/>
      <c r="F64" s="151"/>
      <c r="G64" s="46"/>
      <c r="H64" s="151"/>
      <c r="I64" s="46"/>
      <c r="J64" s="34"/>
      <c r="K64" s="9"/>
      <c r="L64" s="9"/>
      <c r="M64" s="9"/>
      <c r="N64" s="9"/>
    </row>
    <row r="65" spans="1:14" s="117" customFormat="1" ht="10" customHeight="1" x14ac:dyDescent="0.35">
      <c r="A65" s="19"/>
      <c r="B65" s="20"/>
      <c r="C65" s="21"/>
      <c r="D65" s="119"/>
      <c r="E65" s="33"/>
      <c r="F65" s="119"/>
      <c r="G65" s="119"/>
      <c r="H65" s="119"/>
      <c r="I65" s="119"/>
      <c r="J65" s="34"/>
      <c r="K65" s="9"/>
      <c r="L65" s="9"/>
      <c r="M65" s="9"/>
      <c r="N65" s="9"/>
    </row>
    <row r="66" spans="1:14" s="117" customFormat="1" ht="18" customHeight="1" x14ac:dyDescent="0.35">
      <c r="A66" s="19"/>
      <c r="B66" s="113" t="s">
        <v>93</v>
      </c>
      <c r="C66" s="234"/>
      <c r="D66" s="119" t="s">
        <v>95</v>
      </c>
      <c r="E66" s="123"/>
      <c r="F66" s="323" t="s">
        <v>97</v>
      </c>
      <c r="G66" s="325"/>
      <c r="H66" s="323" t="s">
        <v>98</v>
      </c>
      <c r="I66" s="325"/>
      <c r="J66" s="34"/>
      <c r="K66" s="9"/>
      <c r="L66" s="9"/>
      <c r="M66" s="9"/>
      <c r="N66" s="9"/>
    </row>
    <row r="67" spans="1:14" s="117" customFormat="1" ht="18" customHeight="1" x14ac:dyDescent="0.35">
      <c r="A67" s="19"/>
      <c r="B67" s="113" t="s">
        <v>94</v>
      </c>
      <c r="C67" s="234"/>
      <c r="D67" s="119" t="s">
        <v>96</v>
      </c>
      <c r="E67" s="123"/>
      <c r="F67" s="324"/>
      <c r="G67" s="326"/>
      <c r="H67" s="324"/>
      <c r="I67" s="326"/>
      <c r="J67" s="34"/>
      <c r="K67" s="9"/>
      <c r="L67" s="9"/>
      <c r="M67" s="9"/>
      <c r="N67" s="9"/>
    </row>
    <row r="68" spans="1:14" s="150" customFormat="1" ht="18" customHeight="1" x14ac:dyDescent="0.35">
      <c r="A68" s="19"/>
      <c r="B68" s="149" t="s">
        <v>179</v>
      </c>
      <c r="C68" s="234"/>
      <c r="D68" s="151"/>
      <c r="E68" s="126"/>
      <c r="F68" s="151"/>
      <c r="G68" s="46"/>
      <c r="H68" s="151"/>
      <c r="I68" s="46"/>
      <c r="J68" s="34"/>
      <c r="K68" s="9"/>
      <c r="L68" s="9"/>
      <c r="M68" s="9"/>
      <c r="N68" s="9"/>
    </row>
    <row r="69" spans="1:14" s="117" customFormat="1" ht="10" customHeight="1" x14ac:dyDescent="0.35">
      <c r="A69" s="19"/>
      <c r="B69" s="20"/>
      <c r="C69" s="21"/>
      <c r="D69" s="119"/>
      <c r="E69" s="162"/>
      <c r="F69" s="119"/>
      <c r="G69" s="119"/>
      <c r="H69" s="119"/>
      <c r="I69" s="119"/>
      <c r="J69" s="34"/>
      <c r="K69" s="9"/>
      <c r="L69" s="9"/>
      <c r="M69" s="9"/>
      <c r="N69" s="9"/>
    </row>
    <row r="70" spans="1:14" s="117" customFormat="1" ht="18" customHeight="1" x14ac:dyDescent="0.35">
      <c r="A70" s="19"/>
      <c r="B70" s="113" t="s">
        <v>93</v>
      </c>
      <c r="C70" s="234"/>
      <c r="D70" s="119" t="s">
        <v>95</v>
      </c>
      <c r="E70" s="123"/>
      <c r="F70" s="323" t="s">
        <v>97</v>
      </c>
      <c r="G70" s="325"/>
      <c r="H70" s="323" t="s">
        <v>98</v>
      </c>
      <c r="I70" s="325"/>
      <c r="J70" s="34"/>
      <c r="K70" s="9"/>
      <c r="L70" s="9"/>
      <c r="M70" s="9"/>
      <c r="N70" s="9"/>
    </row>
    <row r="71" spans="1:14" s="117" customFormat="1" ht="18" customHeight="1" x14ac:dyDescent="0.35">
      <c r="A71" s="19"/>
      <c r="B71" s="113" t="s">
        <v>94</v>
      </c>
      <c r="C71" s="234"/>
      <c r="D71" s="119" t="s">
        <v>96</v>
      </c>
      <c r="E71" s="123"/>
      <c r="F71" s="324"/>
      <c r="G71" s="326"/>
      <c r="H71" s="324"/>
      <c r="I71" s="326"/>
      <c r="J71" s="34"/>
      <c r="K71" s="9"/>
      <c r="L71" s="9"/>
      <c r="M71" s="9"/>
      <c r="N71" s="9"/>
    </row>
    <row r="72" spans="1:14" s="150" customFormat="1" ht="18" customHeight="1" x14ac:dyDescent="0.35">
      <c r="A72" s="19"/>
      <c r="B72" s="149" t="s">
        <v>179</v>
      </c>
      <c r="C72" s="234"/>
      <c r="D72" s="151"/>
      <c r="E72" s="39"/>
      <c r="F72" s="151"/>
      <c r="G72" s="46"/>
      <c r="H72" s="151"/>
      <c r="I72" s="46"/>
      <c r="J72" s="34"/>
      <c r="K72" s="9"/>
      <c r="L72" s="9"/>
      <c r="M72" s="9"/>
      <c r="N72" s="9"/>
    </row>
    <row r="73" spans="1:14" s="117" customFormat="1" ht="10" customHeight="1" x14ac:dyDescent="0.35">
      <c r="A73" s="19"/>
      <c r="B73" s="20"/>
      <c r="C73" s="21"/>
      <c r="D73" s="119"/>
      <c r="E73" s="33"/>
      <c r="F73" s="119"/>
      <c r="G73" s="119"/>
      <c r="H73" s="119"/>
      <c r="I73" s="119"/>
      <c r="J73" s="34"/>
      <c r="K73" s="9"/>
      <c r="L73" s="9"/>
      <c r="M73" s="9"/>
      <c r="N73" s="9"/>
    </row>
    <row r="74" spans="1:14" s="117" customFormat="1" ht="18" customHeight="1" x14ac:dyDescent="0.35">
      <c r="A74" s="19"/>
      <c r="B74" s="113" t="s">
        <v>93</v>
      </c>
      <c r="C74" s="234"/>
      <c r="D74" s="119" t="s">
        <v>95</v>
      </c>
      <c r="E74" s="123"/>
      <c r="F74" s="323" t="s">
        <v>97</v>
      </c>
      <c r="G74" s="325"/>
      <c r="H74" s="323" t="s">
        <v>98</v>
      </c>
      <c r="I74" s="325"/>
      <c r="J74" s="34"/>
      <c r="K74" s="9"/>
      <c r="L74" s="9"/>
      <c r="M74" s="9"/>
      <c r="N74" s="9"/>
    </row>
    <row r="75" spans="1:14" s="117" customFormat="1" ht="18" customHeight="1" x14ac:dyDescent="0.35">
      <c r="A75" s="19"/>
      <c r="B75" s="113" t="s">
        <v>94</v>
      </c>
      <c r="C75" s="234"/>
      <c r="D75" s="119" t="s">
        <v>96</v>
      </c>
      <c r="E75" s="123"/>
      <c r="F75" s="324"/>
      <c r="G75" s="326"/>
      <c r="H75" s="324"/>
      <c r="I75" s="326"/>
      <c r="J75" s="34"/>
      <c r="K75" s="9"/>
      <c r="L75" s="9"/>
      <c r="M75" s="9"/>
      <c r="N75" s="9"/>
    </row>
    <row r="76" spans="1:14" s="150" customFormat="1" ht="18" customHeight="1" x14ac:dyDescent="0.35">
      <c r="A76" s="19"/>
      <c r="B76" s="149" t="s">
        <v>179</v>
      </c>
      <c r="C76" s="234"/>
      <c r="D76" s="151"/>
      <c r="E76" s="39"/>
      <c r="F76" s="151"/>
      <c r="G76" s="46"/>
      <c r="H76" s="151"/>
      <c r="I76" s="46"/>
      <c r="J76" s="34"/>
      <c r="K76" s="9"/>
      <c r="L76" s="9"/>
      <c r="M76" s="9"/>
      <c r="N76" s="9"/>
    </row>
    <row r="77" spans="1:14" s="117" customFormat="1" ht="10" customHeight="1" x14ac:dyDescent="0.35">
      <c r="A77" s="19"/>
      <c r="B77" s="20"/>
      <c r="C77" s="21"/>
      <c r="D77" s="119"/>
      <c r="E77" s="33"/>
      <c r="F77" s="119"/>
      <c r="G77" s="119"/>
      <c r="H77" s="119"/>
      <c r="I77" s="119"/>
      <c r="J77" s="34"/>
      <c r="K77" s="9"/>
      <c r="L77" s="9"/>
      <c r="M77" s="9"/>
      <c r="N77" s="9"/>
    </row>
    <row r="78" spans="1:14" s="117" customFormat="1" ht="18" customHeight="1" x14ac:dyDescent="0.35">
      <c r="A78" s="19"/>
      <c r="B78" s="113" t="s">
        <v>93</v>
      </c>
      <c r="C78" s="234"/>
      <c r="D78" s="119" t="s">
        <v>95</v>
      </c>
      <c r="E78" s="123"/>
      <c r="F78" s="323" t="s">
        <v>97</v>
      </c>
      <c r="G78" s="325"/>
      <c r="H78" s="323" t="s">
        <v>98</v>
      </c>
      <c r="I78" s="325"/>
      <c r="J78" s="34"/>
      <c r="K78" s="9"/>
      <c r="L78" s="9"/>
      <c r="M78" s="9"/>
      <c r="N78" s="9"/>
    </row>
    <row r="79" spans="1:14" s="117" customFormat="1" ht="18" customHeight="1" x14ac:dyDescent="0.35">
      <c r="A79" s="19"/>
      <c r="B79" s="113" t="s">
        <v>94</v>
      </c>
      <c r="C79" s="234"/>
      <c r="D79" s="119" t="s">
        <v>96</v>
      </c>
      <c r="E79" s="123"/>
      <c r="F79" s="324"/>
      <c r="G79" s="326"/>
      <c r="H79" s="324"/>
      <c r="I79" s="326"/>
      <c r="J79" s="34"/>
      <c r="K79" s="9"/>
      <c r="L79" s="9"/>
      <c r="M79" s="9"/>
      <c r="N79" s="9"/>
    </row>
    <row r="80" spans="1:14" s="150" customFormat="1" ht="18" customHeight="1" x14ac:dyDescent="0.35">
      <c r="A80" s="19"/>
      <c r="B80" s="149" t="s">
        <v>179</v>
      </c>
      <c r="C80" s="234"/>
      <c r="D80" s="151"/>
      <c r="E80" s="39"/>
      <c r="F80" s="151"/>
      <c r="G80" s="46"/>
      <c r="H80" s="151"/>
      <c r="I80" s="46"/>
      <c r="J80" s="34"/>
      <c r="K80" s="9"/>
      <c r="L80" s="9"/>
      <c r="M80" s="9"/>
      <c r="N80" s="9"/>
    </row>
    <row r="81" spans="1:14" s="117" customFormat="1" ht="10" customHeight="1" x14ac:dyDescent="0.35">
      <c r="A81" s="19"/>
      <c r="B81" s="20"/>
      <c r="C81" s="21"/>
      <c r="D81" s="119"/>
      <c r="E81" s="33"/>
      <c r="F81" s="119"/>
      <c r="G81" s="119"/>
      <c r="H81" s="119"/>
      <c r="I81" s="119"/>
      <c r="J81" s="34"/>
      <c r="K81" s="9"/>
      <c r="L81" s="9"/>
      <c r="M81" s="9"/>
      <c r="N81" s="9"/>
    </row>
    <row r="82" spans="1:14" s="117" customFormat="1" ht="18" customHeight="1" x14ac:dyDescent="0.35">
      <c r="A82" s="19"/>
      <c r="B82" s="113"/>
      <c r="C82" s="116"/>
      <c r="D82" s="119"/>
      <c r="E82" s="39"/>
      <c r="F82" s="41" t="s">
        <v>99</v>
      </c>
      <c r="G82" s="44">
        <f>SUM(G6+G10+G14+G18+G22+G26+G30+G34+G38+G42+G46+G50+G54+G58+G62+G66+G70+G74+G78)</f>
        <v>0</v>
      </c>
      <c r="H82" s="119"/>
      <c r="I82" s="40"/>
      <c r="J82" s="34"/>
      <c r="K82" s="9"/>
      <c r="L82" s="9"/>
      <c r="M82" s="9"/>
      <c r="N82" s="9"/>
    </row>
    <row r="83" spans="1:14" s="117" customFormat="1" ht="10" customHeight="1" x14ac:dyDescent="0.35">
      <c r="A83" s="24"/>
      <c r="B83" s="35"/>
      <c r="C83" s="35"/>
      <c r="D83" s="36"/>
      <c r="E83" s="37"/>
      <c r="F83" s="36"/>
      <c r="G83" s="36"/>
      <c r="H83" s="36"/>
      <c r="I83" s="36"/>
      <c r="J83" s="38"/>
      <c r="K83" s="9"/>
      <c r="L83" s="9"/>
      <c r="M83" s="9"/>
      <c r="N83" s="9"/>
    </row>
    <row r="84" spans="1:14" s="117" customFormat="1" ht="10" customHeight="1" x14ac:dyDescent="0.35">
      <c r="A84" s="9"/>
      <c r="B84" s="9"/>
      <c r="C84" s="9"/>
      <c r="D84" s="29"/>
      <c r="F84" s="29"/>
      <c r="G84" s="29"/>
      <c r="H84" s="29"/>
      <c r="I84" s="29"/>
      <c r="J84" s="9"/>
      <c r="K84" s="9"/>
      <c r="L84" s="9"/>
      <c r="M84" s="9"/>
      <c r="N84" s="9"/>
    </row>
    <row r="85" spans="1:14" ht="10" customHeight="1" x14ac:dyDescent="0.35">
      <c r="A85" s="16"/>
      <c r="B85" s="17"/>
      <c r="C85" s="17"/>
      <c r="D85" s="30"/>
      <c r="E85" s="31"/>
      <c r="F85" s="30"/>
      <c r="G85" s="30"/>
      <c r="H85" s="30"/>
      <c r="I85" s="30"/>
      <c r="J85" s="32"/>
    </row>
    <row r="86" spans="1:14" ht="18" customHeight="1" x14ac:dyDescent="0.35">
      <c r="A86" s="19"/>
      <c r="B86" s="322" t="s">
        <v>180</v>
      </c>
      <c r="C86" s="322"/>
      <c r="D86" s="322"/>
      <c r="E86" s="322"/>
      <c r="F86" s="322"/>
      <c r="G86" s="322"/>
      <c r="H86" s="322"/>
      <c r="I86" s="322"/>
      <c r="J86" s="34"/>
    </row>
    <row r="87" spans="1:14" ht="10" customHeight="1" x14ac:dyDescent="0.35">
      <c r="A87" s="19"/>
      <c r="B87" s="21"/>
      <c r="C87" s="21"/>
      <c r="D87" s="151"/>
      <c r="E87" s="33"/>
      <c r="F87" s="151"/>
      <c r="G87" s="151"/>
      <c r="H87" s="151"/>
      <c r="I87" s="151"/>
      <c r="J87" s="34"/>
    </row>
    <row r="88" spans="1:14" ht="28" customHeight="1" x14ac:dyDescent="0.35">
      <c r="A88" s="19"/>
      <c r="B88" s="282" t="s">
        <v>848</v>
      </c>
      <c r="C88" s="282"/>
      <c r="D88" s="282"/>
      <c r="E88" s="282"/>
      <c r="F88" s="282"/>
      <c r="G88" s="282"/>
      <c r="H88" s="282"/>
      <c r="I88" s="282"/>
      <c r="J88" s="34"/>
    </row>
    <row r="89" spans="1:14" ht="10" customHeight="1" x14ac:dyDescent="0.35">
      <c r="A89" s="19"/>
      <c r="B89" s="21"/>
      <c r="C89" s="21"/>
      <c r="D89" s="151"/>
      <c r="E89" s="33"/>
      <c r="F89" s="151"/>
      <c r="G89" s="151"/>
      <c r="H89" s="151"/>
      <c r="I89" s="151"/>
      <c r="J89" s="34"/>
    </row>
    <row r="90" spans="1:14" ht="95.15" customHeight="1" x14ac:dyDescent="0.35">
      <c r="A90" s="19"/>
      <c r="B90" s="319"/>
      <c r="C90" s="320"/>
      <c r="D90" s="320"/>
      <c r="E90" s="320"/>
      <c r="F90" s="320"/>
      <c r="G90" s="320"/>
      <c r="H90" s="320"/>
      <c r="I90" s="321"/>
      <c r="J90" s="34"/>
    </row>
    <row r="91" spans="1:14" ht="10" customHeight="1" x14ac:dyDescent="0.35">
      <c r="A91" s="24"/>
      <c r="B91" s="25"/>
      <c r="C91" s="25"/>
      <c r="D91" s="36"/>
      <c r="E91" s="37"/>
      <c r="F91" s="36"/>
      <c r="G91" s="36"/>
      <c r="H91" s="36"/>
      <c r="I91" s="36"/>
      <c r="J91" s="38"/>
    </row>
  </sheetData>
  <sheetProtection algorithmName="SHA-512" hashValue="6UZSIenjJ9sD3bslDzKVmP/OjH3CCGiNyoTZxy79We+F30r3g5gCD4IkfOcU7OGhX0o5vw0jXpWZxqG3Kn5EVw==" saltValue="KVBzGbjeOaOjAZ54csfhkg==" spinCount="100000" sheet="1" objects="1" scenarios="1"/>
  <mergeCells count="80">
    <mergeCell ref="F6:F7"/>
    <mergeCell ref="H6:H7"/>
    <mergeCell ref="G6:G7"/>
    <mergeCell ref="I6:I7"/>
    <mergeCell ref="F10:F11"/>
    <mergeCell ref="G10:G11"/>
    <mergeCell ref="H10:H11"/>
    <mergeCell ref="I10:I11"/>
    <mergeCell ref="F14:F15"/>
    <mergeCell ref="G14:G15"/>
    <mergeCell ref="H14:H15"/>
    <mergeCell ref="I14:I15"/>
    <mergeCell ref="F18:F19"/>
    <mergeCell ref="G18:G19"/>
    <mergeCell ref="H18:H19"/>
    <mergeCell ref="I18:I19"/>
    <mergeCell ref="F22:F23"/>
    <mergeCell ref="G22:G23"/>
    <mergeCell ref="H22:H23"/>
    <mergeCell ref="I22:I23"/>
    <mergeCell ref="F26:F27"/>
    <mergeCell ref="G26:G27"/>
    <mergeCell ref="H26:H27"/>
    <mergeCell ref="I26:I27"/>
    <mergeCell ref="F30:F31"/>
    <mergeCell ref="G30:G31"/>
    <mergeCell ref="H30:H31"/>
    <mergeCell ref="I30:I31"/>
    <mergeCell ref="F34:F35"/>
    <mergeCell ref="G34:G35"/>
    <mergeCell ref="H34:H35"/>
    <mergeCell ref="I34:I35"/>
    <mergeCell ref="F38:F39"/>
    <mergeCell ref="G38:G39"/>
    <mergeCell ref="H38:H39"/>
    <mergeCell ref="I38:I39"/>
    <mergeCell ref="F42:F43"/>
    <mergeCell ref="G42:G43"/>
    <mergeCell ref="H42:H43"/>
    <mergeCell ref="I42:I43"/>
    <mergeCell ref="F46:F47"/>
    <mergeCell ref="G46:G47"/>
    <mergeCell ref="H46:H47"/>
    <mergeCell ref="I46:I47"/>
    <mergeCell ref="I50:I51"/>
    <mergeCell ref="F50:F51"/>
    <mergeCell ref="G50:G51"/>
    <mergeCell ref="H50:H51"/>
    <mergeCell ref="I54:I55"/>
    <mergeCell ref="F78:F79"/>
    <mergeCell ref="G78:G79"/>
    <mergeCell ref="H78:H79"/>
    <mergeCell ref="I78:I79"/>
    <mergeCell ref="F66:F67"/>
    <mergeCell ref="G66:G67"/>
    <mergeCell ref="H66:H67"/>
    <mergeCell ref="I66:I67"/>
    <mergeCell ref="F70:F71"/>
    <mergeCell ref="G70:G71"/>
    <mergeCell ref="H70:H71"/>
    <mergeCell ref="I70:I71"/>
    <mergeCell ref="F54:F55"/>
    <mergeCell ref="G54:G55"/>
    <mergeCell ref="H54:H55"/>
    <mergeCell ref="B88:I88"/>
    <mergeCell ref="B90:I90"/>
    <mergeCell ref="B86:I86"/>
    <mergeCell ref="B4:I4"/>
    <mergeCell ref="F74:F75"/>
    <mergeCell ref="G74:G75"/>
    <mergeCell ref="H74:H75"/>
    <mergeCell ref="I74:I75"/>
    <mergeCell ref="F58:F59"/>
    <mergeCell ref="G58:G59"/>
    <mergeCell ref="H58:H59"/>
    <mergeCell ref="I58:I59"/>
    <mergeCell ref="F62:F63"/>
    <mergeCell ref="G62:G63"/>
    <mergeCell ref="H62:H63"/>
    <mergeCell ref="I62:I63"/>
  </mergeCells>
  <dataValidations count="1">
    <dataValidation type="list" allowBlank="1" showInputMessage="1" showErrorMessage="1" sqref="C8 C12 C16 C20 C24 C28 C32 C36 C40 C44 C48 C52 C56 C60 C64 C68 C72 C76 C80" xr:uid="{7A0D76AD-6A07-494A-82E4-040C07AC8F9B}">
      <formula1>Kompetenzzuordnung</formula1>
    </dataValidation>
  </dataValidations>
  <printOptions horizontalCentered="1"/>
  <pageMargins left="0.39370078740157483" right="0.39370078740157483" top="1.5748031496062993" bottom="0.59055118110236227" header="0.39370078740157483" footer="0.31496062992125984"/>
  <pageSetup paperSize="9" scale="83" fitToHeight="0" orientation="landscape" horizontalDpi="300" verticalDpi="300" r:id="rId1"/>
  <headerFooter>
    <oddHeader>&amp;L&amp;"Verdana,Standard"&amp;9&amp;G&amp;C&amp;"Verdana,Fett"&amp;12
IPMA Level D
Antrag auf Rezertifizierung
Besuch von Weiterbildungen&amp;R&amp;G</oddHeader>
    <oddFooter>&amp;L&amp;"Verdana,Standard"&amp;9© VZPM&amp;C&amp;"Verdana,Standard"&amp;9&amp;F&amp;R&amp;"Verdana,Standard"&amp;9&amp;A Seite &amp;P/&amp;N</oddFooter>
  </headerFooter>
  <legacyDrawingHF r:id="rId2"/>
  <extLst>
    <ext xmlns:x14="http://schemas.microsoft.com/office/spreadsheetml/2009/9/main" uri="{CCE6A557-97BC-4b89-ADB6-D9C93CAAB3DF}">
      <x14:dataValidations xmlns:xm="http://schemas.microsoft.com/office/excel/2006/main" count="2">
        <x14:dataValidation type="date" allowBlank="1" showInputMessage="1" showErrorMessage="1" error="Datum liegt ausserhalb der Rezertifizierungsperiode!" xr:uid="{00000000-0002-0000-0300-000000000000}">
          <x14:formula1>
            <xm:f>Pers!$M$9</xm:f>
          </x14:formula1>
          <x14:formula2>
            <xm:f>Pers!$D$9</xm:f>
          </x14:formula2>
          <xm:sqref>E76 E64 E60 E68 E72 E56 E52 E48 E44 E40 E36 E32 E28 E24 E20 E16 E12 E80 E8</xm:sqref>
        </x14:dataValidation>
        <x14:dataValidation type="date" allowBlank="1" showInputMessage="1" showErrorMessage="1" error="Datum liegt ausserhalb der Rezertifizierungsperiode!" xr:uid="{1085D7B8-DD0A-4867-BEB4-75D9E9200014}">
          <x14:formula1>
            <xm:f>Pers!$D$17</xm:f>
          </x14:formula1>
          <x14:formula2>
            <xm:f>Pers!$D$18</xm:f>
          </x14:formula2>
          <xm:sqref>E6:E7 E10:E11 E14:E15 E18:E19 E22:E23 E26:E27 E30:E31 E34:E35 E38:E39 E42:E43 E46:E47 E50:E51 E54:E55 E58:E59 E62:E63 E66:E67 E70:E71 E74:E75 E78:E79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84"/>
  <sheetViews>
    <sheetView showGridLines="0" zoomScaleNormal="100" workbookViewId="0">
      <selection activeCell="C6" sqref="C6"/>
    </sheetView>
  </sheetViews>
  <sheetFormatPr baseColWidth="10" defaultColWidth="11.453125" defaultRowHeight="11.5" x14ac:dyDescent="0.35"/>
  <cols>
    <col min="1" max="1" width="1.7265625" style="9" customWidth="1"/>
    <col min="2" max="2" width="30.7265625" style="9" customWidth="1"/>
    <col min="3" max="3" width="73.7265625" style="9" customWidth="1"/>
    <col min="4" max="4" width="6.7265625" style="29" customWidth="1"/>
    <col min="5" max="5" width="15.7265625" style="117" customWidth="1"/>
    <col min="6" max="6" width="10.7265625" style="29" customWidth="1"/>
    <col min="7" max="7" width="7.7265625" style="29" customWidth="1"/>
    <col min="8" max="8" width="10.7265625" style="29" customWidth="1"/>
    <col min="9" max="9" width="7.7265625" style="29" customWidth="1"/>
    <col min="10" max="10" width="1.7265625" style="9" customWidth="1"/>
    <col min="11" max="16384" width="11.453125" style="9"/>
  </cols>
  <sheetData>
    <row r="1" spans="1:14" s="117" customFormat="1" ht="10" customHeight="1" x14ac:dyDescent="0.35">
      <c r="A1" s="16"/>
      <c r="B1" s="17"/>
      <c r="C1" s="17"/>
      <c r="D1" s="30"/>
      <c r="E1" s="31"/>
      <c r="F1" s="30"/>
      <c r="G1" s="30"/>
      <c r="H1" s="30"/>
      <c r="I1" s="30"/>
      <c r="J1" s="32"/>
      <c r="K1" s="9"/>
      <c r="L1" s="9"/>
      <c r="M1" s="9"/>
      <c r="N1" s="9"/>
    </row>
    <row r="2" spans="1:14" s="117" customFormat="1" ht="18" customHeight="1" x14ac:dyDescent="0.35">
      <c r="A2" s="19"/>
      <c r="B2" s="20" t="s">
        <v>10</v>
      </c>
      <c r="C2" s="21"/>
      <c r="D2" s="119"/>
      <c r="E2" s="33"/>
      <c r="F2" s="119"/>
      <c r="G2" s="119"/>
      <c r="H2" s="119"/>
      <c r="I2" s="119"/>
      <c r="J2" s="34"/>
      <c r="K2" s="9"/>
      <c r="L2" s="9"/>
      <c r="M2" s="9"/>
      <c r="N2" s="9"/>
    </row>
    <row r="3" spans="1:14" s="117" customFormat="1" ht="10" customHeight="1" x14ac:dyDescent="0.35">
      <c r="A3" s="19"/>
      <c r="B3" s="20"/>
      <c r="C3" s="21"/>
      <c r="D3" s="119"/>
      <c r="E3" s="33"/>
      <c r="F3" s="119"/>
      <c r="G3" s="119"/>
      <c r="H3" s="119"/>
      <c r="I3" s="119"/>
      <c r="J3" s="34"/>
      <c r="K3" s="9"/>
      <c r="L3" s="9"/>
      <c r="M3" s="9"/>
      <c r="N3" s="9"/>
    </row>
    <row r="4" spans="1:14" s="117" customFormat="1" ht="40" customHeight="1" x14ac:dyDescent="0.35">
      <c r="A4" s="42"/>
      <c r="B4" s="297" t="s">
        <v>182</v>
      </c>
      <c r="C4" s="297"/>
      <c r="D4" s="297"/>
      <c r="E4" s="297"/>
      <c r="F4" s="297"/>
      <c r="G4" s="297"/>
      <c r="H4" s="297"/>
      <c r="I4" s="297"/>
      <c r="J4" s="34"/>
      <c r="K4" s="9"/>
      <c r="L4" s="9"/>
      <c r="M4" s="9"/>
      <c r="N4" s="9"/>
    </row>
    <row r="5" spans="1:14" s="117" customFormat="1" ht="12" customHeight="1" x14ac:dyDescent="0.35">
      <c r="A5" s="19"/>
      <c r="B5" s="20"/>
      <c r="C5" s="21"/>
      <c r="D5" s="119"/>
      <c r="E5" s="121" t="s">
        <v>116</v>
      </c>
      <c r="F5" s="119"/>
      <c r="G5" s="119"/>
      <c r="H5" s="119"/>
      <c r="I5" s="119"/>
      <c r="J5" s="34"/>
      <c r="K5" s="9"/>
      <c r="L5" s="9"/>
      <c r="M5" s="9"/>
      <c r="N5" s="9"/>
    </row>
    <row r="6" spans="1:14" s="117" customFormat="1" ht="18" customHeight="1" x14ac:dyDescent="0.35">
      <c r="A6" s="19"/>
      <c r="B6" s="113" t="s">
        <v>101</v>
      </c>
      <c r="C6" s="234"/>
      <c r="D6" s="119" t="s">
        <v>95</v>
      </c>
      <c r="E6" s="123"/>
      <c r="F6" s="323" t="s">
        <v>97</v>
      </c>
      <c r="G6" s="325"/>
      <c r="H6" s="323" t="s">
        <v>98</v>
      </c>
      <c r="I6" s="325"/>
      <c r="J6" s="34"/>
      <c r="K6" s="9"/>
      <c r="L6" s="9"/>
      <c r="M6" s="9"/>
      <c r="N6" s="9"/>
    </row>
    <row r="7" spans="1:14" s="117" customFormat="1" ht="18" customHeight="1" x14ac:dyDescent="0.35">
      <c r="A7" s="19"/>
      <c r="B7" s="113" t="s">
        <v>100</v>
      </c>
      <c r="C7" s="234"/>
      <c r="D7" s="119" t="s">
        <v>96</v>
      </c>
      <c r="E7" s="123"/>
      <c r="F7" s="324"/>
      <c r="G7" s="326"/>
      <c r="H7" s="324"/>
      <c r="I7" s="326"/>
      <c r="J7" s="34"/>
      <c r="K7" s="9"/>
      <c r="L7" s="9"/>
      <c r="M7" s="9"/>
      <c r="N7" s="9"/>
    </row>
    <row r="8" spans="1:14" s="150" customFormat="1" ht="18" customHeight="1" x14ac:dyDescent="0.35">
      <c r="A8" s="19"/>
      <c r="B8" s="149" t="s">
        <v>179</v>
      </c>
      <c r="C8" s="234"/>
      <c r="D8" s="151"/>
      <c r="E8" s="39"/>
      <c r="F8" s="151"/>
      <c r="G8" s="46"/>
      <c r="H8" s="151"/>
      <c r="I8" s="46"/>
      <c r="J8" s="34"/>
      <c r="K8" s="9"/>
      <c r="L8" s="9"/>
      <c r="M8" s="9"/>
      <c r="N8" s="9"/>
    </row>
    <row r="9" spans="1:14" s="117" customFormat="1" ht="10" customHeight="1" x14ac:dyDescent="0.35">
      <c r="A9" s="19"/>
      <c r="B9" s="20"/>
      <c r="C9" s="21"/>
      <c r="D9" s="119"/>
      <c r="E9" s="33"/>
      <c r="F9" s="119"/>
      <c r="G9" s="119"/>
      <c r="H9" s="119"/>
      <c r="I9" s="119"/>
      <c r="J9" s="34"/>
      <c r="K9" s="9"/>
      <c r="L9" s="9"/>
      <c r="M9" s="9"/>
      <c r="N9" s="9"/>
    </row>
    <row r="10" spans="1:14" s="117" customFormat="1" ht="18" customHeight="1" x14ac:dyDescent="0.35">
      <c r="A10" s="19"/>
      <c r="B10" s="113" t="s">
        <v>101</v>
      </c>
      <c r="C10" s="234"/>
      <c r="D10" s="119" t="s">
        <v>95</v>
      </c>
      <c r="E10" s="123"/>
      <c r="F10" s="323" t="s">
        <v>97</v>
      </c>
      <c r="G10" s="325"/>
      <c r="H10" s="323" t="s">
        <v>98</v>
      </c>
      <c r="I10" s="325"/>
      <c r="J10" s="34"/>
      <c r="K10" s="9"/>
      <c r="L10" s="9"/>
      <c r="M10" s="9"/>
      <c r="N10" s="9"/>
    </row>
    <row r="11" spans="1:14" s="117" customFormat="1" ht="18" customHeight="1" x14ac:dyDescent="0.35">
      <c r="A11" s="19"/>
      <c r="B11" s="113" t="s">
        <v>100</v>
      </c>
      <c r="C11" s="234"/>
      <c r="D11" s="119" t="s">
        <v>96</v>
      </c>
      <c r="E11" s="123"/>
      <c r="F11" s="324"/>
      <c r="G11" s="326"/>
      <c r="H11" s="324"/>
      <c r="I11" s="326"/>
      <c r="J11" s="34"/>
      <c r="K11" s="9"/>
      <c r="L11" s="9"/>
      <c r="M11" s="9"/>
      <c r="N11" s="9"/>
    </row>
    <row r="12" spans="1:14" s="150" customFormat="1" ht="18" customHeight="1" x14ac:dyDescent="0.35">
      <c r="A12" s="19"/>
      <c r="B12" s="149" t="s">
        <v>179</v>
      </c>
      <c r="C12" s="234"/>
      <c r="D12" s="151"/>
      <c r="E12" s="39"/>
      <c r="F12" s="151"/>
      <c r="G12" s="46"/>
      <c r="H12" s="151"/>
      <c r="I12" s="46"/>
      <c r="J12" s="34"/>
      <c r="K12" s="9"/>
      <c r="L12" s="9"/>
      <c r="M12" s="9"/>
      <c r="N12" s="9"/>
    </row>
    <row r="13" spans="1:14" s="117" customFormat="1" ht="10" customHeight="1" x14ac:dyDescent="0.35">
      <c r="A13" s="19"/>
      <c r="B13" s="20"/>
      <c r="C13" s="21"/>
      <c r="D13" s="119"/>
      <c r="E13" s="33"/>
      <c r="F13" s="119"/>
      <c r="G13" s="119"/>
      <c r="H13" s="119"/>
      <c r="I13" s="119"/>
      <c r="J13" s="34"/>
      <c r="K13" s="9"/>
      <c r="L13" s="9"/>
      <c r="M13" s="9"/>
      <c r="N13" s="9"/>
    </row>
    <row r="14" spans="1:14" s="117" customFormat="1" ht="18" customHeight="1" x14ac:dyDescent="0.35">
      <c r="A14" s="19"/>
      <c r="B14" s="113" t="s">
        <v>101</v>
      </c>
      <c r="C14" s="234"/>
      <c r="D14" s="119" t="s">
        <v>95</v>
      </c>
      <c r="E14" s="123"/>
      <c r="F14" s="323" t="s">
        <v>97</v>
      </c>
      <c r="G14" s="325"/>
      <c r="H14" s="323" t="s">
        <v>98</v>
      </c>
      <c r="I14" s="325"/>
      <c r="J14" s="34"/>
      <c r="K14" s="9"/>
      <c r="L14" s="9"/>
      <c r="M14" s="9"/>
      <c r="N14" s="9"/>
    </row>
    <row r="15" spans="1:14" s="117" customFormat="1" ht="18" customHeight="1" x14ac:dyDescent="0.35">
      <c r="A15" s="19"/>
      <c r="B15" s="113" t="s">
        <v>100</v>
      </c>
      <c r="C15" s="234"/>
      <c r="D15" s="119" t="s">
        <v>96</v>
      </c>
      <c r="E15" s="123"/>
      <c r="F15" s="324"/>
      <c r="G15" s="326"/>
      <c r="H15" s="324"/>
      <c r="I15" s="326"/>
      <c r="J15" s="34"/>
      <c r="K15" s="9"/>
      <c r="L15" s="9"/>
      <c r="M15" s="9"/>
      <c r="N15" s="9"/>
    </row>
    <row r="16" spans="1:14" s="150" customFormat="1" ht="18" customHeight="1" x14ac:dyDescent="0.35">
      <c r="A16" s="19"/>
      <c r="B16" s="149" t="s">
        <v>179</v>
      </c>
      <c r="C16" s="234"/>
      <c r="D16" s="151"/>
      <c r="E16" s="39"/>
      <c r="F16" s="151"/>
      <c r="G16" s="46"/>
      <c r="H16" s="151"/>
      <c r="I16" s="46"/>
      <c r="J16" s="34"/>
      <c r="K16" s="9"/>
      <c r="L16" s="9"/>
      <c r="M16" s="9"/>
      <c r="N16" s="9"/>
    </row>
    <row r="17" spans="1:14" s="117" customFormat="1" ht="10" customHeight="1" x14ac:dyDescent="0.35">
      <c r="A17" s="19"/>
      <c r="B17" s="20"/>
      <c r="C17" s="21"/>
      <c r="D17" s="119"/>
      <c r="E17" s="33"/>
      <c r="F17" s="119"/>
      <c r="G17" s="119"/>
      <c r="H17" s="119"/>
      <c r="I17" s="119"/>
      <c r="J17" s="34"/>
      <c r="K17" s="9"/>
      <c r="L17" s="9"/>
      <c r="M17" s="9"/>
      <c r="N17" s="9"/>
    </row>
    <row r="18" spans="1:14" s="117" customFormat="1" ht="18" customHeight="1" x14ac:dyDescent="0.35">
      <c r="A18" s="19"/>
      <c r="B18" s="113" t="s">
        <v>101</v>
      </c>
      <c r="C18" s="234"/>
      <c r="D18" s="119" t="s">
        <v>95</v>
      </c>
      <c r="E18" s="123"/>
      <c r="F18" s="323" t="s">
        <v>97</v>
      </c>
      <c r="G18" s="325"/>
      <c r="H18" s="323" t="s">
        <v>98</v>
      </c>
      <c r="I18" s="325"/>
      <c r="J18" s="34"/>
      <c r="K18" s="9"/>
      <c r="L18" s="9"/>
      <c r="M18" s="9"/>
      <c r="N18" s="9"/>
    </row>
    <row r="19" spans="1:14" s="117" customFormat="1" ht="18" customHeight="1" x14ac:dyDescent="0.35">
      <c r="A19" s="19"/>
      <c r="B19" s="113" t="s">
        <v>100</v>
      </c>
      <c r="C19" s="234"/>
      <c r="D19" s="119" t="s">
        <v>96</v>
      </c>
      <c r="E19" s="123"/>
      <c r="F19" s="324"/>
      <c r="G19" s="326"/>
      <c r="H19" s="324"/>
      <c r="I19" s="326"/>
      <c r="J19" s="34"/>
      <c r="K19" s="9"/>
      <c r="L19" s="9"/>
      <c r="M19" s="9"/>
      <c r="N19" s="9"/>
    </row>
    <row r="20" spans="1:14" s="150" customFormat="1" ht="18" customHeight="1" x14ac:dyDescent="0.35">
      <c r="A20" s="19"/>
      <c r="B20" s="149" t="s">
        <v>179</v>
      </c>
      <c r="C20" s="234"/>
      <c r="D20" s="151"/>
      <c r="E20" s="39"/>
      <c r="F20" s="151"/>
      <c r="G20" s="46"/>
      <c r="H20" s="151"/>
      <c r="I20" s="46"/>
      <c r="J20" s="34"/>
      <c r="K20" s="9"/>
      <c r="L20" s="9"/>
      <c r="M20" s="9"/>
      <c r="N20" s="9"/>
    </row>
    <row r="21" spans="1:14" s="117" customFormat="1" ht="10" customHeight="1" x14ac:dyDescent="0.35">
      <c r="A21" s="19"/>
      <c r="B21" s="20"/>
      <c r="C21" s="21"/>
      <c r="D21" s="119"/>
      <c r="E21" s="33"/>
      <c r="F21" s="119"/>
      <c r="G21" s="119"/>
      <c r="H21" s="119"/>
      <c r="I21" s="119"/>
      <c r="J21" s="34"/>
      <c r="K21" s="9"/>
      <c r="L21" s="9"/>
      <c r="M21" s="9"/>
      <c r="N21" s="9"/>
    </row>
    <row r="22" spans="1:14" s="117" customFormat="1" ht="18" customHeight="1" x14ac:dyDescent="0.35">
      <c r="A22" s="19"/>
      <c r="B22" s="113" t="s">
        <v>101</v>
      </c>
      <c r="C22" s="234"/>
      <c r="D22" s="119" t="s">
        <v>95</v>
      </c>
      <c r="E22" s="123"/>
      <c r="F22" s="323" t="s">
        <v>97</v>
      </c>
      <c r="G22" s="325"/>
      <c r="H22" s="323" t="s">
        <v>98</v>
      </c>
      <c r="I22" s="325"/>
      <c r="J22" s="34"/>
      <c r="K22" s="9"/>
      <c r="L22" s="9"/>
      <c r="M22" s="9"/>
      <c r="N22" s="9"/>
    </row>
    <row r="23" spans="1:14" s="117" customFormat="1" ht="18" customHeight="1" x14ac:dyDescent="0.35">
      <c r="A23" s="19"/>
      <c r="B23" s="113" t="s">
        <v>100</v>
      </c>
      <c r="C23" s="234"/>
      <c r="D23" s="119" t="s">
        <v>96</v>
      </c>
      <c r="E23" s="123"/>
      <c r="F23" s="324"/>
      <c r="G23" s="326"/>
      <c r="H23" s="324"/>
      <c r="I23" s="326"/>
      <c r="J23" s="34"/>
      <c r="K23" s="9"/>
      <c r="L23" s="9"/>
      <c r="M23" s="9"/>
      <c r="N23" s="9"/>
    </row>
    <row r="24" spans="1:14" s="150" customFormat="1" ht="18" customHeight="1" x14ac:dyDescent="0.35">
      <c r="A24" s="19"/>
      <c r="B24" s="149" t="s">
        <v>179</v>
      </c>
      <c r="C24" s="234"/>
      <c r="D24" s="151"/>
      <c r="E24" s="39"/>
      <c r="F24" s="151"/>
      <c r="G24" s="46"/>
      <c r="H24" s="151"/>
      <c r="I24" s="46"/>
      <c r="J24" s="34"/>
      <c r="K24" s="9"/>
      <c r="L24" s="9"/>
      <c r="M24" s="9"/>
      <c r="N24" s="9"/>
    </row>
    <row r="25" spans="1:14" s="117" customFormat="1" ht="10" customHeight="1" x14ac:dyDescent="0.35">
      <c r="A25" s="19"/>
      <c r="B25" s="20"/>
      <c r="C25" s="21"/>
      <c r="D25" s="119"/>
      <c r="E25" s="33"/>
      <c r="F25" s="119"/>
      <c r="G25" s="119"/>
      <c r="H25" s="119"/>
      <c r="I25" s="119"/>
      <c r="J25" s="34"/>
      <c r="K25" s="9"/>
      <c r="L25" s="9"/>
      <c r="M25" s="9"/>
      <c r="N25" s="9"/>
    </row>
    <row r="26" spans="1:14" s="117" customFormat="1" ht="18" customHeight="1" x14ac:dyDescent="0.35">
      <c r="A26" s="19"/>
      <c r="B26" s="113" t="s">
        <v>101</v>
      </c>
      <c r="C26" s="234"/>
      <c r="D26" s="119" t="s">
        <v>95</v>
      </c>
      <c r="E26" s="123"/>
      <c r="F26" s="323" t="s">
        <v>97</v>
      </c>
      <c r="G26" s="325"/>
      <c r="H26" s="323" t="s">
        <v>98</v>
      </c>
      <c r="I26" s="325"/>
      <c r="J26" s="34"/>
      <c r="K26" s="9"/>
      <c r="L26" s="9"/>
      <c r="M26" s="9"/>
      <c r="N26" s="9"/>
    </row>
    <row r="27" spans="1:14" s="117" customFormat="1" ht="18" customHeight="1" x14ac:dyDescent="0.35">
      <c r="A27" s="19"/>
      <c r="B27" s="113" t="s">
        <v>100</v>
      </c>
      <c r="C27" s="234"/>
      <c r="D27" s="119" t="s">
        <v>96</v>
      </c>
      <c r="E27" s="123"/>
      <c r="F27" s="324"/>
      <c r="G27" s="326"/>
      <c r="H27" s="324"/>
      <c r="I27" s="326"/>
      <c r="J27" s="34"/>
      <c r="K27" s="9"/>
      <c r="L27" s="9"/>
      <c r="M27" s="9"/>
      <c r="N27" s="9"/>
    </row>
    <row r="28" spans="1:14" s="150" customFormat="1" ht="18" customHeight="1" x14ac:dyDescent="0.35">
      <c r="A28" s="19"/>
      <c r="B28" s="149" t="s">
        <v>179</v>
      </c>
      <c r="C28" s="234"/>
      <c r="D28" s="151"/>
      <c r="E28" s="39"/>
      <c r="F28" s="151"/>
      <c r="G28" s="46"/>
      <c r="H28" s="151"/>
      <c r="I28" s="46"/>
      <c r="J28" s="34"/>
      <c r="K28" s="9"/>
      <c r="L28" s="9"/>
      <c r="M28" s="9"/>
      <c r="N28" s="9"/>
    </row>
    <row r="29" spans="1:14" s="117" customFormat="1" ht="10" customHeight="1" x14ac:dyDescent="0.35">
      <c r="A29" s="19"/>
      <c r="B29" s="20"/>
      <c r="C29" s="21"/>
      <c r="D29" s="119"/>
      <c r="E29" s="33"/>
      <c r="F29" s="119"/>
      <c r="G29" s="119"/>
      <c r="H29" s="119"/>
      <c r="I29" s="119"/>
      <c r="J29" s="34"/>
      <c r="K29" s="9"/>
      <c r="L29" s="9"/>
      <c r="M29" s="9"/>
      <c r="N29" s="9"/>
    </row>
    <row r="30" spans="1:14" s="117" customFormat="1" ht="18" customHeight="1" x14ac:dyDescent="0.35">
      <c r="A30" s="19"/>
      <c r="B30" s="113" t="s">
        <v>101</v>
      </c>
      <c r="C30" s="234"/>
      <c r="D30" s="119" t="s">
        <v>95</v>
      </c>
      <c r="E30" s="123"/>
      <c r="F30" s="323" t="s">
        <v>97</v>
      </c>
      <c r="G30" s="325"/>
      <c r="H30" s="323" t="s">
        <v>98</v>
      </c>
      <c r="I30" s="325"/>
      <c r="J30" s="34"/>
      <c r="K30" s="9"/>
      <c r="L30" s="9"/>
      <c r="M30" s="9"/>
      <c r="N30" s="9"/>
    </row>
    <row r="31" spans="1:14" s="117" customFormat="1" ht="18" customHeight="1" x14ac:dyDescent="0.35">
      <c r="A31" s="19"/>
      <c r="B31" s="113" t="s">
        <v>100</v>
      </c>
      <c r="C31" s="234"/>
      <c r="D31" s="119" t="s">
        <v>96</v>
      </c>
      <c r="E31" s="123"/>
      <c r="F31" s="324"/>
      <c r="G31" s="326"/>
      <c r="H31" s="324"/>
      <c r="I31" s="326"/>
      <c r="J31" s="34"/>
      <c r="K31" s="9"/>
      <c r="L31" s="9"/>
      <c r="M31" s="9"/>
      <c r="N31" s="9"/>
    </row>
    <row r="32" spans="1:14" s="150" customFormat="1" ht="18" customHeight="1" x14ac:dyDescent="0.35">
      <c r="A32" s="19"/>
      <c r="B32" s="149" t="s">
        <v>179</v>
      </c>
      <c r="C32" s="234"/>
      <c r="D32" s="151"/>
      <c r="E32" s="39"/>
      <c r="F32" s="151"/>
      <c r="G32" s="46"/>
      <c r="H32" s="151"/>
      <c r="I32" s="46"/>
      <c r="J32" s="34"/>
      <c r="K32" s="9"/>
      <c r="L32" s="9"/>
      <c r="M32" s="9"/>
      <c r="N32" s="9"/>
    </row>
    <row r="33" spans="1:14" s="117" customFormat="1" ht="10" customHeight="1" x14ac:dyDescent="0.35">
      <c r="A33" s="19"/>
      <c r="B33" s="20"/>
      <c r="C33" s="21"/>
      <c r="D33" s="119"/>
      <c r="E33" s="33"/>
      <c r="F33" s="119"/>
      <c r="G33" s="119"/>
      <c r="H33" s="119"/>
      <c r="I33" s="119"/>
      <c r="J33" s="34"/>
      <c r="K33" s="9"/>
      <c r="L33" s="9"/>
      <c r="M33" s="9"/>
      <c r="N33" s="9"/>
    </row>
    <row r="34" spans="1:14" s="117" customFormat="1" ht="18" customHeight="1" x14ac:dyDescent="0.35">
      <c r="A34" s="19"/>
      <c r="B34" s="113" t="s">
        <v>101</v>
      </c>
      <c r="C34" s="234"/>
      <c r="D34" s="119" t="s">
        <v>95</v>
      </c>
      <c r="E34" s="123"/>
      <c r="F34" s="323" t="s">
        <v>97</v>
      </c>
      <c r="G34" s="325"/>
      <c r="H34" s="323" t="s">
        <v>98</v>
      </c>
      <c r="I34" s="325"/>
      <c r="J34" s="34"/>
      <c r="K34" s="9"/>
      <c r="L34" s="9"/>
      <c r="M34" s="9"/>
      <c r="N34" s="9"/>
    </row>
    <row r="35" spans="1:14" s="117" customFormat="1" ht="18" customHeight="1" x14ac:dyDescent="0.35">
      <c r="A35" s="19"/>
      <c r="B35" s="113" t="s">
        <v>100</v>
      </c>
      <c r="C35" s="234"/>
      <c r="D35" s="119" t="s">
        <v>96</v>
      </c>
      <c r="E35" s="123"/>
      <c r="F35" s="324"/>
      <c r="G35" s="326"/>
      <c r="H35" s="324"/>
      <c r="I35" s="326"/>
      <c r="J35" s="34"/>
      <c r="K35" s="9"/>
      <c r="L35" s="9"/>
      <c r="M35" s="9"/>
      <c r="N35" s="9"/>
    </row>
    <row r="36" spans="1:14" s="150" customFormat="1" ht="18" customHeight="1" x14ac:dyDescent="0.35">
      <c r="A36" s="19"/>
      <c r="B36" s="149" t="s">
        <v>179</v>
      </c>
      <c r="C36" s="234"/>
      <c r="D36" s="151"/>
      <c r="E36" s="39"/>
      <c r="F36" s="151"/>
      <c r="G36" s="46"/>
      <c r="H36" s="151"/>
      <c r="I36" s="46"/>
      <c r="J36" s="34"/>
      <c r="K36" s="9"/>
      <c r="L36" s="9"/>
      <c r="M36" s="9"/>
      <c r="N36" s="9"/>
    </row>
    <row r="37" spans="1:14" s="117" customFormat="1" ht="10" customHeight="1" x14ac:dyDescent="0.35">
      <c r="A37" s="19"/>
      <c r="B37" s="20"/>
      <c r="C37" s="21"/>
      <c r="D37" s="119"/>
      <c r="E37" s="33"/>
      <c r="F37" s="119"/>
      <c r="G37" s="119"/>
      <c r="H37" s="119"/>
      <c r="I37" s="119"/>
      <c r="J37" s="34"/>
      <c r="K37" s="9"/>
      <c r="L37" s="9"/>
      <c r="M37" s="9"/>
      <c r="N37" s="9"/>
    </row>
    <row r="38" spans="1:14" s="117" customFormat="1" ht="18" customHeight="1" x14ac:dyDescent="0.35">
      <c r="A38" s="19"/>
      <c r="B38" s="113" t="s">
        <v>101</v>
      </c>
      <c r="C38" s="234"/>
      <c r="D38" s="119" t="s">
        <v>95</v>
      </c>
      <c r="E38" s="123"/>
      <c r="F38" s="323" t="s">
        <v>97</v>
      </c>
      <c r="G38" s="325"/>
      <c r="H38" s="323" t="s">
        <v>98</v>
      </c>
      <c r="I38" s="325"/>
      <c r="J38" s="34"/>
      <c r="K38" s="9"/>
      <c r="L38" s="9"/>
      <c r="M38" s="9"/>
      <c r="N38" s="9"/>
    </row>
    <row r="39" spans="1:14" s="117" customFormat="1" ht="18" customHeight="1" x14ac:dyDescent="0.35">
      <c r="A39" s="19"/>
      <c r="B39" s="113" t="s">
        <v>100</v>
      </c>
      <c r="C39" s="234"/>
      <c r="D39" s="119" t="s">
        <v>96</v>
      </c>
      <c r="E39" s="123"/>
      <c r="F39" s="324"/>
      <c r="G39" s="326"/>
      <c r="H39" s="324"/>
      <c r="I39" s="326"/>
      <c r="J39" s="34"/>
      <c r="K39" s="9"/>
      <c r="L39" s="9"/>
      <c r="M39" s="9"/>
      <c r="N39" s="9"/>
    </row>
    <row r="40" spans="1:14" s="150" customFormat="1" ht="18" customHeight="1" x14ac:dyDescent="0.35">
      <c r="A40" s="19"/>
      <c r="B40" s="149" t="s">
        <v>179</v>
      </c>
      <c r="C40" s="234"/>
      <c r="D40" s="151"/>
      <c r="E40" s="39"/>
      <c r="F40" s="151"/>
      <c r="G40" s="46"/>
      <c r="H40" s="151"/>
      <c r="I40" s="46"/>
      <c r="J40" s="34"/>
      <c r="K40" s="9"/>
      <c r="L40" s="9"/>
      <c r="M40" s="9"/>
      <c r="N40" s="9"/>
    </row>
    <row r="41" spans="1:14" s="117" customFormat="1" ht="10" customHeight="1" x14ac:dyDescent="0.35">
      <c r="A41" s="19"/>
      <c r="B41" s="20"/>
      <c r="C41" s="21"/>
      <c r="D41" s="119"/>
      <c r="E41" s="33"/>
      <c r="F41" s="119"/>
      <c r="G41" s="119"/>
      <c r="H41" s="119"/>
      <c r="I41" s="119"/>
      <c r="J41" s="34"/>
      <c r="K41" s="9"/>
      <c r="L41" s="9"/>
      <c r="M41" s="9"/>
      <c r="N41" s="9"/>
    </row>
    <row r="42" spans="1:14" s="117" customFormat="1" ht="18" customHeight="1" x14ac:dyDescent="0.35">
      <c r="A42" s="19"/>
      <c r="B42" s="113" t="s">
        <v>101</v>
      </c>
      <c r="C42" s="234"/>
      <c r="D42" s="119" t="s">
        <v>95</v>
      </c>
      <c r="E42" s="123"/>
      <c r="F42" s="323" t="s">
        <v>97</v>
      </c>
      <c r="G42" s="325"/>
      <c r="H42" s="323" t="s">
        <v>98</v>
      </c>
      <c r="I42" s="325"/>
      <c r="J42" s="34"/>
      <c r="K42" s="9"/>
      <c r="L42" s="9"/>
      <c r="M42" s="9"/>
      <c r="N42" s="9"/>
    </row>
    <row r="43" spans="1:14" s="117" customFormat="1" ht="18" customHeight="1" x14ac:dyDescent="0.35">
      <c r="A43" s="19"/>
      <c r="B43" s="113" t="s">
        <v>100</v>
      </c>
      <c r="C43" s="234"/>
      <c r="D43" s="119" t="s">
        <v>96</v>
      </c>
      <c r="E43" s="123"/>
      <c r="F43" s="324"/>
      <c r="G43" s="326"/>
      <c r="H43" s="324"/>
      <c r="I43" s="326"/>
      <c r="J43" s="34"/>
      <c r="K43" s="9"/>
      <c r="L43" s="9"/>
      <c r="M43" s="9"/>
      <c r="N43" s="9"/>
    </row>
    <row r="44" spans="1:14" s="150" customFormat="1" ht="18" customHeight="1" x14ac:dyDescent="0.35">
      <c r="A44" s="19"/>
      <c r="B44" s="149" t="s">
        <v>179</v>
      </c>
      <c r="C44" s="234"/>
      <c r="D44" s="151"/>
      <c r="E44" s="39"/>
      <c r="F44" s="151"/>
      <c r="G44" s="46"/>
      <c r="H44" s="151"/>
      <c r="I44" s="46"/>
      <c r="J44" s="34"/>
      <c r="K44" s="9"/>
      <c r="L44" s="9"/>
      <c r="M44" s="9"/>
      <c r="N44" s="9"/>
    </row>
    <row r="45" spans="1:14" s="117" customFormat="1" ht="10" customHeight="1" x14ac:dyDescent="0.35">
      <c r="A45" s="19"/>
      <c r="B45" s="20"/>
      <c r="C45" s="21"/>
      <c r="D45" s="119"/>
      <c r="E45" s="33"/>
      <c r="F45" s="119"/>
      <c r="G45" s="119"/>
      <c r="H45" s="119"/>
      <c r="I45" s="119"/>
      <c r="J45" s="34"/>
      <c r="K45" s="9"/>
      <c r="L45" s="9"/>
      <c r="M45" s="9"/>
      <c r="N45" s="9"/>
    </row>
    <row r="46" spans="1:14" s="117" customFormat="1" ht="18" customHeight="1" x14ac:dyDescent="0.35">
      <c r="A46" s="19"/>
      <c r="B46" s="113" t="s">
        <v>101</v>
      </c>
      <c r="C46" s="234"/>
      <c r="D46" s="119" t="s">
        <v>95</v>
      </c>
      <c r="E46" s="123"/>
      <c r="F46" s="323" t="s">
        <v>97</v>
      </c>
      <c r="G46" s="325"/>
      <c r="H46" s="323" t="s">
        <v>98</v>
      </c>
      <c r="I46" s="325"/>
      <c r="J46" s="34"/>
      <c r="K46" s="9"/>
      <c r="L46" s="9"/>
      <c r="M46" s="9"/>
      <c r="N46" s="9"/>
    </row>
    <row r="47" spans="1:14" s="117" customFormat="1" ht="18" customHeight="1" x14ac:dyDescent="0.35">
      <c r="A47" s="19"/>
      <c r="B47" s="113" t="s">
        <v>100</v>
      </c>
      <c r="C47" s="234"/>
      <c r="D47" s="119" t="s">
        <v>96</v>
      </c>
      <c r="E47" s="123"/>
      <c r="F47" s="324"/>
      <c r="G47" s="326"/>
      <c r="H47" s="324"/>
      <c r="I47" s="326"/>
      <c r="J47" s="34"/>
      <c r="K47" s="9"/>
      <c r="L47" s="9"/>
      <c r="M47" s="9"/>
      <c r="N47" s="9"/>
    </row>
    <row r="48" spans="1:14" s="150" customFormat="1" ht="18" customHeight="1" x14ac:dyDescent="0.35">
      <c r="A48" s="19"/>
      <c r="B48" s="149" t="s">
        <v>179</v>
      </c>
      <c r="C48" s="234"/>
      <c r="D48" s="151"/>
      <c r="E48" s="39"/>
      <c r="F48" s="151"/>
      <c r="G48" s="46"/>
      <c r="H48" s="151"/>
      <c r="I48" s="46"/>
      <c r="J48" s="34"/>
      <c r="K48" s="9"/>
      <c r="L48" s="9"/>
      <c r="M48" s="9"/>
      <c r="N48" s="9"/>
    </row>
    <row r="49" spans="1:14" s="117" customFormat="1" ht="10" customHeight="1" x14ac:dyDescent="0.35">
      <c r="A49" s="19"/>
      <c r="B49" s="20"/>
      <c r="C49" s="21"/>
      <c r="D49" s="119"/>
      <c r="E49" s="33"/>
      <c r="F49" s="119"/>
      <c r="G49" s="119"/>
      <c r="H49" s="119"/>
      <c r="I49" s="119"/>
      <c r="J49" s="34"/>
      <c r="K49" s="9"/>
      <c r="L49" s="9"/>
      <c r="M49" s="9"/>
      <c r="N49" s="9"/>
    </row>
    <row r="50" spans="1:14" s="117" customFormat="1" ht="18" customHeight="1" x14ac:dyDescent="0.35">
      <c r="A50" s="19"/>
      <c r="B50" s="113" t="s">
        <v>101</v>
      </c>
      <c r="C50" s="234"/>
      <c r="D50" s="119" t="s">
        <v>95</v>
      </c>
      <c r="E50" s="123"/>
      <c r="F50" s="323" t="s">
        <v>97</v>
      </c>
      <c r="G50" s="325"/>
      <c r="H50" s="323" t="s">
        <v>98</v>
      </c>
      <c r="I50" s="325"/>
      <c r="J50" s="34"/>
      <c r="K50" s="9"/>
      <c r="L50" s="9"/>
      <c r="M50" s="9"/>
      <c r="N50" s="9"/>
    </row>
    <row r="51" spans="1:14" s="117" customFormat="1" ht="18" customHeight="1" x14ac:dyDescent="0.35">
      <c r="A51" s="19"/>
      <c r="B51" s="113" t="s">
        <v>100</v>
      </c>
      <c r="C51" s="234"/>
      <c r="D51" s="119" t="s">
        <v>96</v>
      </c>
      <c r="E51" s="123"/>
      <c r="F51" s="324"/>
      <c r="G51" s="326"/>
      <c r="H51" s="324"/>
      <c r="I51" s="326"/>
      <c r="J51" s="34"/>
      <c r="K51" s="9"/>
      <c r="L51" s="9"/>
      <c r="M51" s="9"/>
      <c r="N51" s="9"/>
    </row>
    <row r="52" spans="1:14" s="150" customFormat="1" ht="18" customHeight="1" x14ac:dyDescent="0.35">
      <c r="A52" s="19"/>
      <c r="B52" s="149" t="s">
        <v>179</v>
      </c>
      <c r="C52" s="234"/>
      <c r="D52" s="151"/>
      <c r="E52" s="39"/>
      <c r="F52" s="151"/>
      <c r="G52" s="46"/>
      <c r="H52" s="151"/>
      <c r="I52" s="46"/>
      <c r="J52" s="34"/>
      <c r="K52" s="9"/>
      <c r="L52" s="9"/>
      <c r="M52" s="9"/>
      <c r="N52" s="9"/>
    </row>
    <row r="53" spans="1:14" s="117" customFormat="1" ht="10" customHeight="1" x14ac:dyDescent="0.35">
      <c r="A53" s="19"/>
      <c r="B53" s="20"/>
      <c r="C53" s="21"/>
      <c r="D53" s="119"/>
      <c r="E53" s="33"/>
      <c r="F53" s="119"/>
      <c r="G53" s="119"/>
      <c r="H53" s="119"/>
      <c r="I53" s="119"/>
      <c r="J53" s="34"/>
      <c r="K53" s="9"/>
      <c r="L53" s="9"/>
      <c r="M53" s="9"/>
      <c r="N53" s="9"/>
    </row>
    <row r="54" spans="1:14" s="117" customFormat="1" ht="18" customHeight="1" x14ac:dyDescent="0.35">
      <c r="A54" s="19"/>
      <c r="B54" s="113" t="s">
        <v>101</v>
      </c>
      <c r="C54" s="234"/>
      <c r="D54" s="119" t="s">
        <v>95</v>
      </c>
      <c r="E54" s="123"/>
      <c r="F54" s="323" t="s">
        <v>97</v>
      </c>
      <c r="G54" s="325"/>
      <c r="H54" s="323" t="s">
        <v>98</v>
      </c>
      <c r="I54" s="325"/>
      <c r="J54" s="34"/>
      <c r="K54" s="9"/>
      <c r="L54" s="9"/>
      <c r="M54" s="9"/>
      <c r="N54" s="9"/>
    </row>
    <row r="55" spans="1:14" s="117" customFormat="1" ht="18" customHeight="1" x14ac:dyDescent="0.35">
      <c r="A55" s="19"/>
      <c r="B55" s="113" t="s">
        <v>100</v>
      </c>
      <c r="C55" s="234"/>
      <c r="D55" s="119" t="s">
        <v>96</v>
      </c>
      <c r="E55" s="123"/>
      <c r="F55" s="324"/>
      <c r="G55" s="326"/>
      <c r="H55" s="324"/>
      <c r="I55" s="326"/>
      <c r="J55" s="34"/>
      <c r="K55" s="9"/>
      <c r="L55" s="9"/>
      <c r="M55" s="9"/>
      <c r="N55" s="9"/>
    </row>
    <row r="56" spans="1:14" s="150" customFormat="1" ht="18" customHeight="1" x14ac:dyDescent="0.35">
      <c r="A56" s="19"/>
      <c r="B56" s="149" t="s">
        <v>179</v>
      </c>
      <c r="C56" s="234"/>
      <c r="D56" s="151"/>
      <c r="E56" s="39"/>
      <c r="F56" s="151"/>
      <c r="G56" s="46"/>
      <c r="H56" s="151"/>
      <c r="I56" s="46"/>
      <c r="J56" s="34"/>
      <c r="K56" s="9"/>
      <c r="L56" s="9"/>
      <c r="M56" s="9"/>
      <c r="N56" s="9"/>
    </row>
    <row r="57" spans="1:14" s="117" customFormat="1" ht="10" customHeight="1" x14ac:dyDescent="0.35">
      <c r="A57" s="19"/>
      <c r="B57" s="20"/>
      <c r="C57" s="21"/>
      <c r="D57" s="119"/>
      <c r="E57" s="33"/>
      <c r="F57" s="119"/>
      <c r="G57" s="119"/>
      <c r="H57" s="119"/>
      <c r="I57" s="119"/>
      <c r="J57" s="34"/>
      <c r="K57" s="9"/>
      <c r="L57" s="9"/>
      <c r="M57" s="9"/>
      <c r="N57" s="9"/>
    </row>
    <row r="58" spans="1:14" s="117" customFormat="1" ht="18" customHeight="1" x14ac:dyDescent="0.35">
      <c r="A58" s="19"/>
      <c r="B58" s="113" t="s">
        <v>101</v>
      </c>
      <c r="C58" s="234"/>
      <c r="D58" s="119" t="s">
        <v>95</v>
      </c>
      <c r="E58" s="123"/>
      <c r="F58" s="323" t="s">
        <v>97</v>
      </c>
      <c r="G58" s="325"/>
      <c r="H58" s="323" t="s">
        <v>98</v>
      </c>
      <c r="I58" s="325"/>
      <c r="J58" s="34"/>
      <c r="K58" s="9"/>
      <c r="L58" s="9"/>
      <c r="M58" s="9"/>
      <c r="N58" s="9"/>
    </row>
    <row r="59" spans="1:14" s="117" customFormat="1" ht="18" customHeight="1" x14ac:dyDescent="0.35">
      <c r="A59" s="19"/>
      <c r="B59" s="113" t="s">
        <v>100</v>
      </c>
      <c r="C59" s="234"/>
      <c r="D59" s="119" t="s">
        <v>96</v>
      </c>
      <c r="E59" s="123"/>
      <c r="F59" s="324"/>
      <c r="G59" s="326"/>
      <c r="H59" s="324"/>
      <c r="I59" s="326"/>
      <c r="J59" s="34"/>
      <c r="K59" s="9"/>
      <c r="L59" s="9"/>
      <c r="M59" s="9"/>
      <c r="N59" s="9"/>
    </row>
    <row r="60" spans="1:14" s="150" customFormat="1" ht="18" customHeight="1" x14ac:dyDescent="0.35">
      <c r="A60" s="19"/>
      <c r="B60" s="149" t="s">
        <v>179</v>
      </c>
      <c r="C60" s="234"/>
      <c r="D60" s="151"/>
      <c r="E60" s="39"/>
      <c r="F60" s="151"/>
      <c r="G60" s="46"/>
      <c r="H60" s="151"/>
      <c r="I60" s="46"/>
      <c r="J60" s="34"/>
      <c r="K60" s="9"/>
      <c r="L60" s="9"/>
      <c r="M60" s="9"/>
      <c r="N60" s="9"/>
    </row>
    <row r="61" spans="1:14" s="117" customFormat="1" ht="10" customHeight="1" x14ac:dyDescent="0.35">
      <c r="A61" s="19"/>
      <c r="B61" s="20"/>
      <c r="C61" s="21"/>
      <c r="D61" s="119"/>
      <c r="E61" s="33"/>
      <c r="F61" s="119"/>
      <c r="G61" s="119"/>
      <c r="H61" s="119"/>
      <c r="I61" s="119"/>
      <c r="J61" s="34"/>
      <c r="K61" s="9"/>
      <c r="L61" s="9"/>
      <c r="M61" s="9"/>
      <c r="N61" s="9"/>
    </row>
    <row r="62" spans="1:14" s="117" customFormat="1" ht="18" customHeight="1" x14ac:dyDescent="0.35">
      <c r="A62" s="19"/>
      <c r="B62" s="113" t="s">
        <v>101</v>
      </c>
      <c r="C62" s="234"/>
      <c r="D62" s="119" t="s">
        <v>95</v>
      </c>
      <c r="E62" s="123"/>
      <c r="F62" s="323" t="s">
        <v>97</v>
      </c>
      <c r="G62" s="325"/>
      <c r="H62" s="323" t="s">
        <v>98</v>
      </c>
      <c r="I62" s="325"/>
      <c r="J62" s="34"/>
      <c r="K62" s="9"/>
      <c r="L62" s="9"/>
      <c r="M62" s="9"/>
      <c r="N62" s="9"/>
    </row>
    <row r="63" spans="1:14" s="117" customFormat="1" ht="18" customHeight="1" x14ac:dyDescent="0.35">
      <c r="A63" s="19"/>
      <c r="B63" s="113" t="s">
        <v>100</v>
      </c>
      <c r="C63" s="234"/>
      <c r="D63" s="119" t="s">
        <v>96</v>
      </c>
      <c r="E63" s="123"/>
      <c r="F63" s="324"/>
      <c r="G63" s="326"/>
      <c r="H63" s="324"/>
      <c r="I63" s="326"/>
      <c r="J63" s="34"/>
      <c r="K63" s="9"/>
      <c r="L63" s="9"/>
      <c r="M63" s="9"/>
      <c r="N63" s="9"/>
    </row>
    <row r="64" spans="1:14" s="150" customFormat="1" ht="18" customHeight="1" x14ac:dyDescent="0.35">
      <c r="A64" s="19"/>
      <c r="B64" s="149" t="s">
        <v>179</v>
      </c>
      <c r="C64" s="234"/>
      <c r="D64" s="151"/>
      <c r="E64" s="39"/>
      <c r="F64" s="151"/>
      <c r="G64" s="46"/>
      <c r="H64" s="151"/>
      <c r="I64" s="46"/>
      <c r="J64" s="34"/>
      <c r="K64" s="9"/>
      <c r="L64" s="9"/>
      <c r="M64" s="9"/>
      <c r="N64" s="9"/>
    </row>
    <row r="65" spans="1:14" s="117" customFormat="1" ht="10" customHeight="1" x14ac:dyDescent="0.35">
      <c r="A65" s="19"/>
      <c r="B65" s="20"/>
      <c r="C65" s="21"/>
      <c r="D65" s="119"/>
      <c r="E65" s="33"/>
      <c r="F65" s="119"/>
      <c r="G65" s="119"/>
      <c r="H65" s="119"/>
      <c r="I65" s="119"/>
      <c r="J65" s="34"/>
      <c r="K65" s="9"/>
      <c r="L65" s="9"/>
      <c r="M65" s="9"/>
      <c r="N65" s="9"/>
    </row>
    <row r="66" spans="1:14" s="117" customFormat="1" ht="18" customHeight="1" x14ac:dyDescent="0.35">
      <c r="A66" s="19"/>
      <c r="B66" s="113" t="s">
        <v>101</v>
      </c>
      <c r="C66" s="234"/>
      <c r="D66" s="119" t="s">
        <v>95</v>
      </c>
      <c r="E66" s="123"/>
      <c r="F66" s="323" t="s">
        <v>97</v>
      </c>
      <c r="G66" s="325"/>
      <c r="H66" s="323" t="s">
        <v>98</v>
      </c>
      <c r="I66" s="325"/>
      <c r="J66" s="34"/>
      <c r="K66" s="9"/>
      <c r="L66" s="9"/>
      <c r="M66" s="9"/>
      <c r="N66" s="9"/>
    </row>
    <row r="67" spans="1:14" s="117" customFormat="1" ht="18" customHeight="1" x14ac:dyDescent="0.35">
      <c r="A67" s="19"/>
      <c r="B67" s="113" t="s">
        <v>100</v>
      </c>
      <c r="C67" s="234"/>
      <c r="D67" s="119" t="s">
        <v>96</v>
      </c>
      <c r="E67" s="123"/>
      <c r="F67" s="324"/>
      <c r="G67" s="326"/>
      <c r="H67" s="324"/>
      <c r="I67" s="326"/>
      <c r="J67" s="34"/>
      <c r="K67" s="9"/>
      <c r="L67" s="9"/>
      <c r="M67" s="9"/>
      <c r="N67" s="9"/>
    </row>
    <row r="68" spans="1:14" s="150" customFormat="1" ht="18" customHeight="1" x14ac:dyDescent="0.35">
      <c r="A68" s="19"/>
      <c r="B68" s="149" t="s">
        <v>179</v>
      </c>
      <c r="C68" s="234"/>
      <c r="D68" s="151"/>
      <c r="E68" s="39"/>
      <c r="F68" s="151"/>
      <c r="G68" s="46"/>
      <c r="H68" s="151"/>
      <c r="I68" s="46"/>
      <c r="J68" s="34"/>
      <c r="K68" s="9"/>
      <c r="L68" s="9"/>
      <c r="M68" s="9"/>
      <c r="N68" s="9"/>
    </row>
    <row r="69" spans="1:14" s="117" customFormat="1" ht="10" customHeight="1" x14ac:dyDescent="0.35">
      <c r="A69" s="19"/>
      <c r="B69" s="20"/>
      <c r="C69" s="21"/>
      <c r="D69" s="119"/>
      <c r="E69" s="33"/>
      <c r="F69" s="119"/>
      <c r="G69" s="119"/>
      <c r="H69" s="119"/>
      <c r="I69" s="119"/>
      <c r="J69" s="34"/>
      <c r="K69" s="9"/>
      <c r="L69" s="9"/>
      <c r="M69" s="9"/>
      <c r="N69" s="9"/>
    </row>
    <row r="70" spans="1:14" s="117" customFormat="1" ht="18" customHeight="1" x14ac:dyDescent="0.35">
      <c r="A70" s="19"/>
      <c r="B70" s="113" t="s">
        <v>101</v>
      </c>
      <c r="C70" s="234"/>
      <c r="D70" s="119" t="s">
        <v>95</v>
      </c>
      <c r="E70" s="123"/>
      <c r="F70" s="323" t="s">
        <v>97</v>
      </c>
      <c r="G70" s="325"/>
      <c r="H70" s="323" t="s">
        <v>98</v>
      </c>
      <c r="I70" s="325"/>
      <c r="J70" s="34"/>
      <c r="K70" s="9"/>
      <c r="L70" s="9"/>
      <c r="M70" s="9"/>
      <c r="N70" s="9"/>
    </row>
    <row r="71" spans="1:14" s="117" customFormat="1" ht="18" customHeight="1" x14ac:dyDescent="0.35">
      <c r="A71" s="19"/>
      <c r="B71" s="113" t="s">
        <v>100</v>
      </c>
      <c r="C71" s="234"/>
      <c r="D71" s="119" t="s">
        <v>96</v>
      </c>
      <c r="E71" s="123"/>
      <c r="F71" s="324"/>
      <c r="G71" s="326"/>
      <c r="H71" s="324"/>
      <c r="I71" s="326"/>
      <c r="J71" s="34"/>
      <c r="K71" s="9"/>
      <c r="L71" s="9"/>
      <c r="M71" s="9"/>
      <c r="N71" s="9"/>
    </row>
    <row r="72" spans="1:14" s="150" customFormat="1" ht="18" customHeight="1" x14ac:dyDescent="0.35">
      <c r="A72" s="19"/>
      <c r="B72" s="149" t="s">
        <v>179</v>
      </c>
      <c r="C72" s="234"/>
      <c r="D72" s="151"/>
      <c r="E72" s="39"/>
      <c r="F72" s="151"/>
      <c r="G72" s="46"/>
      <c r="H72" s="151"/>
      <c r="I72" s="46"/>
      <c r="J72" s="34"/>
      <c r="K72" s="9"/>
      <c r="L72" s="9"/>
      <c r="M72" s="9"/>
      <c r="N72" s="9"/>
    </row>
    <row r="73" spans="1:14" s="117" customFormat="1" ht="10" customHeight="1" x14ac:dyDescent="0.35">
      <c r="A73" s="19"/>
      <c r="B73" s="20"/>
      <c r="C73" s="21"/>
      <c r="D73" s="119"/>
      <c r="E73" s="33"/>
      <c r="F73" s="119"/>
      <c r="G73" s="119"/>
      <c r="H73" s="119"/>
      <c r="I73" s="119"/>
      <c r="J73" s="34"/>
      <c r="K73" s="9"/>
      <c r="L73" s="9"/>
      <c r="M73" s="9"/>
      <c r="N73" s="9"/>
    </row>
    <row r="74" spans="1:14" s="117" customFormat="1" ht="18" customHeight="1" x14ac:dyDescent="0.35">
      <c r="A74" s="19"/>
      <c r="B74" s="113" t="s">
        <v>101</v>
      </c>
      <c r="C74" s="234"/>
      <c r="D74" s="119" t="s">
        <v>95</v>
      </c>
      <c r="E74" s="123"/>
      <c r="F74" s="323" t="s">
        <v>97</v>
      </c>
      <c r="G74" s="325"/>
      <c r="H74" s="323" t="s">
        <v>98</v>
      </c>
      <c r="I74" s="325"/>
      <c r="J74" s="34"/>
      <c r="K74" s="9"/>
      <c r="L74" s="9"/>
      <c r="M74" s="9"/>
      <c r="N74" s="9"/>
    </row>
    <row r="75" spans="1:14" s="117" customFormat="1" ht="18" customHeight="1" x14ac:dyDescent="0.35">
      <c r="A75" s="19"/>
      <c r="B75" s="113" t="s">
        <v>100</v>
      </c>
      <c r="C75" s="234"/>
      <c r="D75" s="119" t="s">
        <v>96</v>
      </c>
      <c r="E75" s="123"/>
      <c r="F75" s="324"/>
      <c r="G75" s="326"/>
      <c r="H75" s="324"/>
      <c r="I75" s="326"/>
      <c r="J75" s="34"/>
      <c r="K75" s="9"/>
      <c r="L75" s="9"/>
      <c r="M75" s="9"/>
      <c r="N75" s="9"/>
    </row>
    <row r="76" spans="1:14" s="150" customFormat="1" ht="18" customHeight="1" x14ac:dyDescent="0.35">
      <c r="A76" s="19"/>
      <c r="B76" s="149" t="s">
        <v>179</v>
      </c>
      <c r="C76" s="234"/>
      <c r="D76" s="151"/>
      <c r="E76" s="39"/>
      <c r="F76" s="151"/>
      <c r="G76" s="46"/>
      <c r="H76" s="151"/>
      <c r="I76" s="46"/>
      <c r="J76" s="34"/>
      <c r="K76" s="9"/>
      <c r="L76" s="9"/>
      <c r="M76" s="9"/>
      <c r="N76" s="9"/>
    </row>
    <row r="77" spans="1:14" s="117" customFormat="1" ht="10" customHeight="1" x14ac:dyDescent="0.35">
      <c r="A77" s="19"/>
      <c r="B77" s="20"/>
      <c r="C77" s="21"/>
      <c r="D77" s="119"/>
      <c r="E77" s="33"/>
      <c r="F77" s="119"/>
      <c r="G77" s="119"/>
      <c r="H77" s="119"/>
      <c r="I77" s="119"/>
      <c r="J77" s="34"/>
      <c r="K77" s="9"/>
      <c r="L77" s="9"/>
      <c r="M77" s="9"/>
      <c r="N77" s="9"/>
    </row>
    <row r="78" spans="1:14" s="117" customFormat="1" ht="18" customHeight="1" x14ac:dyDescent="0.35">
      <c r="A78" s="19"/>
      <c r="B78" s="113" t="s">
        <v>101</v>
      </c>
      <c r="C78" s="234"/>
      <c r="D78" s="119" t="s">
        <v>95</v>
      </c>
      <c r="E78" s="123"/>
      <c r="F78" s="323" t="s">
        <v>97</v>
      </c>
      <c r="G78" s="325"/>
      <c r="H78" s="323" t="s">
        <v>98</v>
      </c>
      <c r="I78" s="325"/>
      <c r="J78" s="34"/>
      <c r="K78" s="9"/>
      <c r="L78" s="9"/>
      <c r="M78" s="9"/>
      <c r="N78" s="9"/>
    </row>
    <row r="79" spans="1:14" s="117" customFormat="1" ht="18" customHeight="1" x14ac:dyDescent="0.35">
      <c r="A79" s="19"/>
      <c r="B79" s="113" t="s">
        <v>100</v>
      </c>
      <c r="C79" s="234"/>
      <c r="D79" s="119" t="s">
        <v>96</v>
      </c>
      <c r="E79" s="123"/>
      <c r="F79" s="324"/>
      <c r="G79" s="326"/>
      <c r="H79" s="324"/>
      <c r="I79" s="326"/>
      <c r="J79" s="34"/>
      <c r="K79" s="9"/>
      <c r="L79" s="9"/>
      <c r="M79" s="9"/>
      <c r="N79" s="9"/>
    </row>
    <row r="80" spans="1:14" s="150" customFormat="1" ht="18" customHeight="1" x14ac:dyDescent="0.35">
      <c r="A80" s="19"/>
      <c r="B80" s="149" t="s">
        <v>179</v>
      </c>
      <c r="C80" s="234"/>
      <c r="D80" s="151"/>
      <c r="E80" s="39"/>
      <c r="F80" s="151"/>
      <c r="G80" s="46"/>
      <c r="H80" s="151"/>
      <c r="I80" s="46"/>
      <c r="J80" s="34"/>
      <c r="K80" s="9"/>
      <c r="L80" s="9"/>
      <c r="M80" s="9"/>
      <c r="N80" s="9"/>
    </row>
    <row r="81" spans="1:14" s="117" customFormat="1" ht="10" customHeight="1" x14ac:dyDescent="0.35">
      <c r="A81" s="19"/>
      <c r="B81" s="20"/>
      <c r="C81" s="21"/>
      <c r="D81" s="119"/>
      <c r="E81" s="33"/>
      <c r="F81" s="119"/>
      <c r="G81" s="119"/>
      <c r="H81" s="119"/>
      <c r="I81" s="119"/>
      <c r="J81" s="34"/>
      <c r="K81" s="9"/>
      <c r="L81" s="9"/>
      <c r="M81" s="9"/>
      <c r="N81" s="9"/>
    </row>
    <row r="82" spans="1:14" s="117" customFormat="1" ht="18" customHeight="1" x14ac:dyDescent="0.35">
      <c r="A82" s="19"/>
      <c r="B82" s="113"/>
      <c r="C82" s="116"/>
      <c r="D82" s="119"/>
      <c r="E82" s="39"/>
      <c r="F82" s="41" t="s">
        <v>99</v>
      </c>
      <c r="G82" s="44">
        <f>SUM(G6+G10+G14+G18+G22+G26+G30+G34+G38+G42+G46+G50+G54+G58+G62+G66+G70+G74+G78)</f>
        <v>0</v>
      </c>
      <c r="H82" s="119"/>
      <c r="I82" s="40"/>
      <c r="J82" s="34"/>
      <c r="K82" s="9"/>
      <c r="L82" s="9"/>
      <c r="M82" s="9"/>
      <c r="N82" s="9"/>
    </row>
    <row r="83" spans="1:14" s="117" customFormat="1" ht="10" customHeight="1" x14ac:dyDescent="0.35">
      <c r="A83" s="24"/>
      <c r="B83" s="35"/>
      <c r="C83" s="35"/>
      <c r="D83" s="36"/>
      <c r="E83" s="37"/>
      <c r="F83" s="36"/>
      <c r="G83" s="36"/>
      <c r="H83" s="36"/>
      <c r="I83" s="36"/>
      <c r="J83" s="38"/>
      <c r="K83" s="9"/>
      <c r="L83" s="9"/>
      <c r="M83" s="9"/>
      <c r="N83" s="9"/>
    </row>
    <row r="84" spans="1:14" s="117" customFormat="1" ht="10" customHeight="1" x14ac:dyDescent="0.35">
      <c r="A84" s="9"/>
      <c r="B84" s="9"/>
      <c r="C84" s="9"/>
      <c r="D84" s="29"/>
      <c r="F84" s="29"/>
      <c r="G84" s="29"/>
      <c r="H84" s="29"/>
      <c r="I84" s="29"/>
      <c r="J84" s="9"/>
      <c r="K84" s="9"/>
      <c r="L84" s="9"/>
      <c r="M84" s="9"/>
      <c r="N84" s="9"/>
    </row>
  </sheetData>
  <sheetProtection algorithmName="SHA-512" hashValue="YlvfzGcvYqT24ecThfgnAm3h2SsQ68NfnEnwqCQRfGLS6pSfdBJlAGv8sW1YcgAGNOvN8D6V3JtMJViByxJH4Q==" saltValue="KVooL+Nk5EwaOQK1KXR7tA==" spinCount="100000" sheet="1" objects="1" scenarios="1"/>
  <mergeCells count="77">
    <mergeCell ref="F10:F11"/>
    <mergeCell ref="G10:G11"/>
    <mergeCell ref="H10:H11"/>
    <mergeCell ref="I10:I11"/>
    <mergeCell ref="B4:I4"/>
    <mergeCell ref="F6:F7"/>
    <mergeCell ref="G6:G7"/>
    <mergeCell ref="H6:H7"/>
    <mergeCell ref="I6:I7"/>
    <mergeCell ref="F14:F15"/>
    <mergeCell ref="G14:G15"/>
    <mergeCell ref="H14:H15"/>
    <mergeCell ref="I14:I15"/>
    <mergeCell ref="F18:F19"/>
    <mergeCell ref="G18:G19"/>
    <mergeCell ref="H18:H19"/>
    <mergeCell ref="I18:I19"/>
    <mergeCell ref="F22:F23"/>
    <mergeCell ref="G22:G23"/>
    <mergeCell ref="H22:H23"/>
    <mergeCell ref="I22:I23"/>
    <mergeCell ref="F26:F27"/>
    <mergeCell ref="G26:G27"/>
    <mergeCell ref="H26:H27"/>
    <mergeCell ref="I26:I27"/>
    <mergeCell ref="F30:F31"/>
    <mergeCell ref="G30:G31"/>
    <mergeCell ref="H30:H31"/>
    <mergeCell ref="I30:I31"/>
    <mergeCell ref="F34:F35"/>
    <mergeCell ref="G34:G35"/>
    <mergeCell ref="H34:H35"/>
    <mergeCell ref="I34:I35"/>
    <mergeCell ref="F38:F39"/>
    <mergeCell ref="G38:G39"/>
    <mergeCell ref="H38:H39"/>
    <mergeCell ref="I38:I39"/>
    <mergeCell ref="F42:F43"/>
    <mergeCell ref="G42:G43"/>
    <mergeCell ref="H42:H43"/>
    <mergeCell ref="I42:I43"/>
    <mergeCell ref="F46:F47"/>
    <mergeCell ref="G46:G47"/>
    <mergeCell ref="H46:H47"/>
    <mergeCell ref="I46:I47"/>
    <mergeCell ref="F50:F51"/>
    <mergeCell ref="G50:G51"/>
    <mergeCell ref="H50:H51"/>
    <mergeCell ref="I50:I51"/>
    <mergeCell ref="F54:F55"/>
    <mergeCell ref="G54:G55"/>
    <mergeCell ref="H54:H55"/>
    <mergeCell ref="I54:I55"/>
    <mergeCell ref="F58:F59"/>
    <mergeCell ref="G58:G59"/>
    <mergeCell ref="H58:H59"/>
    <mergeCell ref="I58:I59"/>
    <mergeCell ref="F62:F63"/>
    <mergeCell ref="G62:G63"/>
    <mergeCell ref="H62:H63"/>
    <mergeCell ref="I62:I63"/>
    <mergeCell ref="F66:F67"/>
    <mergeCell ref="G66:G67"/>
    <mergeCell ref="H66:H67"/>
    <mergeCell ref="I66:I67"/>
    <mergeCell ref="F78:F79"/>
    <mergeCell ref="G78:G79"/>
    <mergeCell ref="H78:H79"/>
    <mergeCell ref="I78:I79"/>
    <mergeCell ref="F70:F71"/>
    <mergeCell ref="G70:G71"/>
    <mergeCell ref="H70:H71"/>
    <mergeCell ref="I70:I71"/>
    <mergeCell ref="F74:F75"/>
    <mergeCell ref="G74:G75"/>
    <mergeCell ref="H74:H75"/>
    <mergeCell ref="I74:I75"/>
  </mergeCells>
  <dataValidations count="1">
    <dataValidation type="list" allowBlank="1" showInputMessage="1" showErrorMessage="1" sqref="C8 C12 C16 C20 C24 C28 C32 C36 C40 C44 C48 C52 C56 C60 C64 C68 C72 C76 C80" xr:uid="{3B801214-1363-4A9F-9FC7-F40032F06321}">
      <formula1>Kompetenzzuordnung</formula1>
    </dataValidation>
  </dataValidations>
  <printOptions horizontalCentered="1"/>
  <pageMargins left="0.39370078740157483" right="0.39370078740157483" top="1.5748031496062993" bottom="0.59055118110236227" header="0.39370078740157483" footer="0.31496062992125984"/>
  <pageSetup paperSize="9" scale="83" fitToHeight="0" orientation="landscape" r:id="rId1"/>
  <headerFooter>
    <oddHeader>&amp;L&amp;"Verdana,Standard"&amp;9&amp;G&amp;C&amp;"Verdana,Fett"&amp;12
IPMA Level D
Antrag auf Rezertifizierung
Eigene Seminare und Präsentationen&amp;R&amp;G</oddHeader>
    <oddFooter>&amp;L&amp;"Verdana,Standard"&amp;9© VZPM&amp;C&amp;"Verdana,Standard"&amp;9&amp;F&amp;R&amp;"Verdana,Standard"&amp;9&amp;A Seite &amp;P/&amp;N</oddFooter>
  </headerFooter>
  <legacyDrawingHF r:id="rId2"/>
  <extLst>
    <ext xmlns:x14="http://schemas.microsoft.com/office/spreadsheetml/2009/9/main" uri="{CCE6A557-97BC-4b89-ADB6-D9C93CAAB3DF}">
      <x14:dataValidations xmlns:xm="http://schemas.microsoft.com/office/excel/2006/main" count="2">
        <x14:dataValidation type="date" allowBlank="1" showInputMessage="1" showErrorMessage="1" error="Datum liegt ausserhalb der Rezertifizierungsperiode!" xr:uid="{00000000-0002-0000-0400-000000000000}">
          <x14:formula1>
            <xm:f>Pers!$M$9</xm:f>
          </x14:formula1>
          <x14:formula2>
            <xm:f>Pers!$D$9</xm:f>
          </x14:formula2>
          <xm:sqref>E76 E72 E68 E64 E60 E56 E52 E48 E44 E40 E36 E32 E28 E24 E20 E16 E12 E8 E80</xm:sqref>
        </x14:dataValidation>
        <x14:dataValidation type="date" allowBlank="1" showInputMessage="1" showErrorMessage="1" error="Datum liegt ausserhalb der Rezertifizierungsperiode!" xr:uid="{91D44E82-E010-457D-A787-820E6D1FDE2D}">
          <x14:formula1>
            <xm:f>Pers!$D$17</xm:f>
          </x14:formula1>
          <x14:formula2>
            <xm:f>Pers!$D$18</xm:f>
          </x14:formula2>
          <xm:sqref>E6:E7 E10:E11 E14:E15 E18:E19 E22:E23 E26:E27 E30:E31 E34:E35 E38:E39 E42:E43 E46:E47 E50:E51 E54:E55 E58:E59 E62:E63 E66:E67 E70:E71 E74:E75 E78:E79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40"/>
  <sheetViews>
    <sheetView showGridLines="0" zoomScaleNormal="100" workbookViewId="0"/>
  </sheetViews>
  <sheetFormatPr baseColWidth="10" defaultColWidth="11.453125" defaultRowHeight="11.5" x14ac:dyDescent="0.35"/>
  <cols>
    <col min="1" max="1" width="1.7265625" style="9" customWidth="1"/>
    <col min="2" max="2" width="30.7265625" style="9" customWidth="1"/>
    <col min="3" max="3" width="73.7265625" style="9" customWidth="1"/>
    <col min="4" max="4" width="8.7265625" style="29" customWidth="1"/>
    <col min="5" max="5" width="14.7265625" style="117" customWidth="1"/>
    <col min="6" max="6" width="9.7265625" style="29" customWidth="1"/>
    <col min="7" max="7" width="7.7265625" style="29" customWidth="1"/>
    <col min="8" max="8" width="10.7265625" style="29" customWidth="1"/>
    <col min="9" max="9" width="7.7265625" style="29" customWidth="1"/>
    <col min="10" max="10" width="1.7265625" style="9" customWidth="1"/>
    <col min="11" max="16384" width="11.453125" style="9"/>
  </cols>
  <sheetData>
    <row r="1" spans="1:14" s="117" customFormat="1" ht="10" customHeight="1" x14ac:dyDescent="0.35">
      <c r="A1" s="16"/>
      <c r="B1" s="17"/>
      <c r="C1" s="17"/>
      <c r="D1" s="30"/>
      <c r="E1" s="31"/>
      <c r="F1" s="30"/>
      <c r="G1" s="30"/>
      <c r="H1" s="30"/>
      <c r="I1" s="30"/>
      <c r="J1" s="32"/>
      <c r="K1" s="9"/>
      <c r="L1" s="9"/>
      <c r="M1" s="9"/>
      <c r="N1" s="9"/>
    </row>
    <row r="2" spans="1:14" s="117" customFormat="1" ht="18" customHeight="1" x14ac:dyDescent="0.35">
      <c r="A2" s="19"/>
      <c r="B2" s="20" t="s">
        <v>171</v>
      </c>
      <c r="C2" s="21"/>
      <c r="D2" s="119"/>
      <c r="E2" s="33"/>
      <c r="F2" s="119"/>
      <c r="G2" s="119"/>
      <c r="H2" s="119"/>
      <c r="I2" s="119"/>
      <c r="J2" s="34"/>
      <c r="K2" s="9"/>
      <c r="L2" s="9"/>
      <c r="M2" s="9"/>
      <c r="N2" s="9"/>
    </row>
    <row r="3" spans="1:14" s="117" customFormat="1" ht="10" customHeight="1" x14ac:dyDescent="0.35">
      <c r="A3" s="19"/>
      <c r="B3" s="20"/>
      <c r="C3" s="21"/>
      <c r="D3" s="119"/>
      <c r="E3" s="33"/>
      <c r="F3" s="119"/>
      <c r="G3" s="119"/>
      <c r="H3" s="119"/>
      <c r="I3" s="119"/>
      <c r="J3" s="34"/>
      <c r="K3" s="9"/>
      <c r="L3" s="9"/>
      <c r="M3" s="9"/>
      <c r="N3" s="9"/>
    </row>
    <row r="4" spans="1:14" s="117" customFormat="1" ht="28" customHeight="1" x14ac:dyDescent="0.35">
      <c r="A4" s="42"/>
      <c r="B4" s="297" t="s">
        <v>183</v>
      </c>
      <c r="C4" s="297"/>
      <c r="D4" s="297"/>
      <c r="E4" s="297"/>
      <c r="F4" s="297"/>
      <c r="G4" s="297"/>
      <c r="H4" s="297"/>
      <c r="I4" s="297"/>
      <c r="J4" s="34"/>
      <c r="K4" s="9"/>
      <c r="L4" s="9"/>
      <c r="M4" s="9"/>
      <c r="N4" s="9"/>
    </row>
    <row r="5" spans="1:14" s="117" customFormat="1" ht="10" customHeight="1" x14ac:dyDescent="0.35">
      <c r="A5" s="19"/>
      <c r="B5" s="20"/>
      <c r="C5" s="21"/>
      <c r="D5" s="119"/>
      <c r="E5" s="33"/>
      <c r="F5" s="119"/>
      <c r="G5" s="119"/>
      <c r="H5" s="119"/>
      <c r="I5" s="119"/>
      <c r="J5" s="34"/>
      <c r="K5" s="9"/>
      <c r="L5" s="9"/>
      <c r="M5" s="9"/>
      <c r="N5" s="9"/>
    </row>
    <row r="6" spans="1:14" s="117" customFormat="1" ht="18" customHeight="1" x14ac:dyDescent="0.35">
      <c r="A6" s="19"/>
      <c r="B6" s="113" t="s">
        <v>49</v>
      </c>
      <c r="C6" s="234"/>
      <c r="D6" s="324" t="s">
        <v>0</v>
      </c>
      <c r="E6" s="327"/>
      <c r="F6" s="323" t="s">
        <v>102</v>
      </c>
      <c r="G6" s="325"/>
      <c r="H6" s="323" t="s">
        <v>98</v>
      </c>
      <c r="I6" s="325"/>
      <c r="J6" s="34"/>
      <c r="K6" s="9"/>
      <c r="L6" s="9"/>
      <c r="M6" s="9"/>
      <c r="N6" s="9"/>
    </row>
    <row r="7" spans="1:14" s="117" customFormat="1" ht="18" customHeight="1" x14ac:dyDescent="0.35">
      <c r="A7" s="19"/>
      <c r="B7" s="113" t="s">
        <v>104</v>
      </c>
      <c r="C7" s="234"/>
      <c r="D7" s="324"/>
      <c r="E7" s="328"/>
      <c r="F7" s="324"/>
      <c r="G7" s="326"/>
      <c r="H7" s="324"/>
      <c r="I7" s="326"/>
      <c r="J7" s="34"/>
      <c r="K7" s="9"/>
      <c r="L7" s="9"/>
      <c r="M7" s="9"/>
      <c r="N7" s="9"/>
    </row>
    <row r="8" spans="1:14" s="150" customFormat="1" ht="18" customHeight="1" x14ac:dyDescent="0.35">
      <c r="A8" s="19"/>
      <c r="B8" s="149" t="s">
        <v>179</v>
      </c>
      <c r="C8" s="234"/>
      <c r="D8" s="151"/>
      <c r="E8" s="39"/>
      <c r="F8" s="151"/>
      <c r="G8" s="46"/>
      <c r="H8" s="151"/>
      <c r="I8" s="46"/>
      <c r="J8" s="34"/>
      <c r="K8" s="9"/>
      <c r="L8" s="9"/>
      <c r="M8" s="9"/>
      <c r="N8" s="9"/>
    </row>
    <row r="9" spans="1:14" s="117" customFormat="1" ht="10" customHeight="1" x14ac:dyDescent="0.35">
      <c r="A9" s="19"/>
      <c r="B9" s="20"/>
      <c r="C9" s="21"/>
      <c r="D9" s="119"/>
      <c r="E9" s="33"/>
      <c r="F9" s="119"/>
      <c r="G9" s="119"/>
      <c r="H9" s="119"/>
      <c r="I9" s="119"/>
      <c r="J9" s="34"/>
      <c r="K9" s="9"/>
      <c r="L9" s="9"/>
      <c r="M9" s="9"/>
      <c r="N9" s="9"/>
    </row>
    <row r="10" spans="1:14" s="117" customFormat="1" ht="18" customHeight="1" x14ac:dyDescent="0.35">
      <c r="A10" s="19"/>
      <c r="B10" s="113" t="s">
        <v>49</v>
      </c>
      <c r="C10" s="234"/>
      <c r="D10" s="324" t="s">
        <v>0</v>
      </c>
      <c r="E10" s="327"/>
      <c r="F10" s="323" t="s">
        <v>102</v>
      </c>
      <c r="G10" s="325"/>
      <c r="H10" s="323" t="s">
        <v>98</v>
      </c>
      <c r="I10" s="325"/>
      <c r="J10" s="34"/>
      <c r="K10" s="9"/>
      <c r="L10" s="9"/>
      <c r="M10" s="9"/>
      <c r="N10" s="9"/>
    </row>
    <row r="11" spans="1:14" s="117" customFormat="1" ht="18" customHeight="1" x14ac:dyDescent="0.35">
      <c r="A11" s="19"/>
      <c r="B11" s="113" t="s">
        <v>104</v>
      </c>
      <c r="C11" s="234"/>
      <c r="D11" s="324"/>
      <c r="E11" s="328"/>
      <c r="F11" s="324"/>
      <c r="G11" s="326"/>
      <c r="H11" s="324"/>
      <c r="I11" s="326"/>
      <c r="J11" s="34"/>
      <c r="K11" s="9"/>
      <c r="L11" s="9"/>
      <c r="M11" s="9"/>
      <c r="N11" s="9"/>
    </row>
    <row r="12" spans="1:14" s="150" customFormat="1" ht="18" customHeight="1" x14ac:dyDescent="0.35">
      <c r="A12" s="19"/>
      <c r="B12" s="149" t="s">
        <v>179</v>
      </c>
      <c r="C12" s="234"/>
      <c r="D12" s="151"/>
      <c r="E12" s="39"/>
      <c r="F12" s="151"/>
      <c r="G12" s="46"/>
      <c r="H12" s="151"/>
      <c r="I12" s="46"/>
      <c r="J12" s="34"/>
      <c r="K12" s="9"/>
      <c r="L12" s="9"/>
      <c r="M12" s="9"/>
      <c r="N12" s="9"/>
    </row>
    <row r="13" spans="1:14" s="117" customFormat="1" ht="10" customHeight="1" x14ac:dyDescent="0.35">
      <c r="A13" s="19"/>
      <c r="B13" s="20"/>
      <c r="C13" s="21"/>
      <c r="D13" s="119"/>
      <c r="E13" s="33"/>
      <c r="F13" s="119"/>
      <c r="G13" s="119"/>
      <c r="H13" s="119"/>
      <c r="I13" s="119"/>
      <c r="J13" s="34"/>
      <c r="K13" s="9"/>
      <c r="L13" s="9"/>
      <c r="M13" s="9"/>
      <c r="N13" s="9"/>
    </row>
    <row r="14" spans="1:14" s="117" customFormat="1" ht="18" customHeight="1" x14ac:dyDescent="0.35">
      <c r="A14" s="19"/>
      <c r="B14" s="113" t="s">
        <v>49</v>
      </c>
      <c r="C14" s="234"/>
      <c r="D14" s="324" t="s">
        <v>0</v>
      </c>
      <c r="E14" s="327"/>
      <c r="F14" s="323" t="s">
        <v>102</v>
      </c>
      <c r="G14" s="325"/>
      <c r="H14" s="323" t="s">
        <v>98</v>
      </c>
      <c r="I14" s="325"/>
      <c r="J14" s="34"/>
      <c r="K14" s="9"/>
      <c r="L14" s="9"/>
      <c r="M14" s="9"/>
      <c r="N14" s="9"/>
    </row>
    <row r="15" spans="1:14" s="117" customFormat="1" ht="18" customHeight="1" x14ac:dyDescent="0.35">
      <c r="A15" s="19"/>
      <c r="B15" s="113" t="s">
        <v>104</v>
      </c>
      <c r="C15" s="234"/>
      <c r="D15" s="324"/>
      <c r="E15" s="328"/>
      <c r="F15" s="324"/>
      <c r="G15" s="326"/>
      <c r="H15" s="324"/>
      <c r="I15" s="326"/>
      <c r="J15" s="34"/>
      <c r="K15" s="9"/>
      <c r="L15" s="9"/>
      <c r="M15" s="9"/>
      <c r="N15" s="9"/>
    </row>
    <row r="16" spans="1:14" s="150" customFormat="1" ht="18" customHeight="1" x14ac:dyDescent="0.35">
      <c r="A16" s="19"/>
      <c r="B16" s="149" t="s">
        <v>179</v>
      </c>
      <c r="C16" s="234"/>
      <c r="D16" s="151"/>
      <c r="E16" s="39"/>
      <c r="F16" s="151"/>
      <c r="G16" s="46"/>
      <c r="H16" s="151"/>
      <c r="I16" s="46"/>
      <c r="J16" s="34"/>
      <c r="K16" s="9"/>
      <c r="L16" s="9"/>
      <c r="M16" s="9"/>
      <c r="N16" s="9"/>
    </row>
    <row r="17" spans="1:14" s="117" customFormat="1" ht="10" customHeight="1" x14ac:dyDescent="0.35">
      <c r="A17" s="19"/>
      <c r="B17" s="20"/>
      <c r="C17" s="21"/>
      <c r="D17" s="119"/>
      <c r="E17" s="33"/>
      <c r="F17" s="119"/>
      <c r="G17" s="119"/>
      <c r="H17" s="119"/>
      <c r="I17" s="119"/>
      <c r="J17" s="34"/>
      <c r="K17" s="9"/>
      <c r="L17" s="9"/>
      <c r="M17" s="9"/>
      <c r="N17" s="9"/>
    </row>
    <row r="18" spans="1:14" s="117" customFormat="1" ht="18" customHeight="1" x14ac:dyDescent="0.35">
      <c r="A18" s="19"/>
      <c r="B18" s="113" t="s">
        <v>49</v>
      </c>
      <c r="C18" s="234"/>
      <c r="D18" s="324" t="s">
        <v>0</v>
      </c>
      <c r="E18" s="327"/>
      <c r="F18" s="323" t="s">
        <v>102</v>
      </c>
      <c r="G18" s="325"/>
      <c r="H18" s="323" t="s">
        <v>98</v>
      </c>
      <c r="I18" s="325"/>
      <c r="J18" s="34"/>
      <c r="K18" s="9"/>
      <c r="L18" s="9"/>
      <c r="M18" s="9"/>
      <c r="N18" s="9"/>
    </row>
    <row r="19" spans="1:14" s="117" customFormat="1" ht="18" customHeight="1" x14ac:dyDescent="0.35">
      <c r="A19" s="19"/>
      <c r="B19" s="113" t="s">
        <v>104</v>
      </c>
      <c r="C19" s="234"/>
      <c r="D19" s="324"/>
      <c r="E19" s="328"/>
      <c r="F19" s="324"/>
      <c r="G19" s="326"/>
      <c r="H19" s="324"/>
      <c r="I19" s="326"/>
      <c r="J19" s="34"/>
      <c r="K19" s="9"/>
      <c r="L19" s="9"/>
      <c r="M19" s="9"/>
      <c r="N19" s="9"/>
    </row>
    <row r="20" spans="1:14" s="150" customFormat="1" ht="18" customHeight="1" x14ac:dyDescent="0.35">
      <c r="A20" s="19"/>
      <c r="B20" s="149" t="s">
        <v>179</v>
      </c>
      <c r="C20" s="234"/>
      <c r="D20" s="151"/>
      <c r="E20" s="39"/>
      <c r="F20" s="151"/>
      <c r="G20" s="46"/>
      <c r="H20" s="151"/>
      <c r="I20" s="46"/>
      <c r="J20" s="34"/>
      <c r="K20" s="9"/>
      <c r="L20" s="9"/>
      <c r="M20" s="9"/>
      <c r="N20" s="9"/>
    </row>
    <row r="21" spans="1:14" s="117" customFormat="1" ht="10" customHeight="1" x14ac:dyDescent="0.35">
      <c r="A21" s="19"/>
      <c r="B21" s="20"/>
      <c r="C21" s="21"/>
      <c r="D21" s="119"/>
      <c r="E21" s="33"/>
      <c r="F21" s="119"/>
      <c r="G21" s="119"/>
      <c r="H21" s="119"/>
      <c r="I21" s="119"/>
      <c r="J21" s="34"/>
      <c r="K21" s="9"/>
      <c r="L21" s="9"/>
      <c r="M21" s="9"/>
      <c r="N21" s="9"/>
    </row>
    <row r="22" spans="1:14" s="117" customFormat="1" ht="18" customHeight="1" x14ac:dyDescent="0.35">
      <c r="A22" s="19"/>
      <c r="B22" s="113" t="s">
        <v>49</v>
      </c>
      <c r="C22" s="234"/>
      <c r="D22" s="324" t="s">
        <v>0</v>
      </c>
      <c r="E22" s="327"/>
      <c r="F22" s="323" t="s">
        <v>102</v>
      </c>
      <c r="G22" s="325"/>
      <c r="H22" s="323" t="s">
        <v>98</v>
      </c>
      <c r="I22" s="325"/>
      <c r="J22" s="34"/>
      <c r="K22" s="9"/>
      <c r="L22" s="9"/>
      <c r="M22" s="9"/>
      <c r="N22" s="9"/>
    </row>
    <row r="23" spans="1:14" s="117" customFormat="1" ht="18" customHeight="1" x14ac:dyDescent="0.35">
      <c r="A23" s="19"/>
      <c r="B23" s="113" t="s">
        <v>104</v>
      </c>
      <c r="C23" s="234"/>
      <c r="D23" s="324"/>
      <c r="E23" s="328"/>
      <c r="F23" s="324"/>
      <c r="G23" s="326"/>
      <c r="H23" s="324"/>
      <c r="I23" s="326"/>
      <c r="J23" s="34"/>
      <c r="K23" s="9"/>
      <c r="L23" s="9"/>
      <c r="M23" s="9"/>
      <c r="N23" s="9"/>
    </row>
    <row r="24" spans="1:14" s="150" customFormat="1" ht="18" customHeight="1" x14ac:dyDescent="0.35">
      <c r="A24" s="19"/>
      <c r="B24" s="149" t="s">
        <v>179</v>
      </c>
      <c r="C24" s="234"/>
      <c r="D24" s="151"/>
      <c r="E24" s="39"/>
      <c r="F24" s="151"/>
      <c r="G24" s="46"/>
      <c r="H24" s="151"/>
      <c r="I24" s="46"/>
      <c r="J24" s="34"/>
      <c r="K24" s="9"/>
      <c r="L24" s="9"/>
      <c r="M24" s="9"/>
      <c r="N24" s="9"/>
    </row>
    <row r="25" spans="1:14" s="117" customFormat="1" ht="10" customHeight="1" x14ac:dyDescent="0.35">
      <c r="A25" s="19"/>
      <c r="B25" s="20"/>
      <c r="C25" s="21"/>
      <c r="D25" s="119"/>
      <c r="E25" s="33"/>
      <c r="F25" s="119"/>
      <c r="G25" s="119"/>
      <c r="H25" s="119"/>
      <c r="I25" s="119"/>
      <c r="J25" s="34"/>
      <c r="K25" s="9"/>
      <c r="L25" s="9"/>
      <c r="M25" s="9"/>
      <c r="N25" s="9"/>
    </row>
    <row r="26" spans="1:14" s="117" customFormat="1" ht="18" customHeight="1" x14ac:dyDescent="0.35">
      <c r="A26" s="19"/>
      <c r="B26" s="113" t="s">
        <v>49</v>
      </c>
      <c r="C26" s="234"/>
      <c r="D26" s="324" t="s">
        <v>0</v>
      </c>
      <c r="E26" s="327"/>
      <c r="F26" s="323" t="s">
        <v>102</v>
      </c>
      <c r="G26" s="325"/>
      <c r="H26" s="323" t="s">
        <v>98</v>
      </c>
      <c r="I26" s="325"/>
      <c r="J26" s="34"/>
      <c r="K26" s="9"/>
      <c r="L26" s="9"/>
      <c r="M26" s="9"/>
      <c r="N26" s="9"/>
    </row>
    <row r="27" spans="1:14" s="117" customFormat="1" ht="18" customHeight="1" x14ac:dyDescent="0.35">
      <c r="A27" s="19"/>
      <c r="B27" s="113" t="s">
        <v>104</v>
      </c>
      <c r="C27" s="234"/>
      <c r="D27" s="324"/>
      <c r="E27" s="328"/>
      <c r="F27" s="324"/>
      <c r="G27" s="326"/>
      <c r="H27" s="324"/>
      <c r="I27" s="326"/>
      <c r="J27" s="34"/>
      <c r="K27" s="9"/>
      <c r="L27" s="9"/>
      <c r="M27" s="9"/>
      <c r="N27" s="9"/>
    </row>
    <row r="28" spans="1:14" s="150" customFormat="1" ht="18" customHeight="1" x14ac:dyDescent="0.35">
      <c r="A28" s="19"/>
      <c r="B28" s="149" t="s">
        <v>179</v>
      </c>
      <c r="C28" s="234"/>
      <c r="D28" s="151"/>
      <c r="E28" s="39"/>
      <c r="F28" s="151"/>
      <c r="G28" s="46"/>
      <c r="H28" s="151"/>
      <c r="I28" s="46"/>
      <c r="J28" s="34"/>
      <c r="K28" s="9"/>
      <c r="L28" s="9"/>
      <c r="M28" s="9"/>
      <c r="N28" s="9"/>
    </row>
    <row r="29" spans="1:14" s="117" customFormat="1" ht="10" customHeight="1" x14ac:dyDescent="0.35">
      <c r="A29" s="19"/>
      <c r="B29" s="20"/>
      <c r="C29" s="21"/>
      <c r="D29" s="119"/>
      <c r="E29" s="33"/>
      <c r="F29" s="119"/>
      <c r="G29" s="119"/>
      <c r="H29" s="119"/>
      <c r="I29" s="119"/>
      <c r="J29" s="34"/>
      <c r="K29" s="9"/>
      <c r="L29" s="9"/>
      <c r="M29" s="9"/>
      <c r="N29" s="9"/>
    </row>
    <row r="30" spans="1:14" s="117" customFormat="1" ht="18" customHeight="1" x14ac:dyDescent="0.35">
      <c r="A30" s="19"/>
      <c r="B30" s="113" t="s">
        <v>49</v>
      </c>
      <c r="C30" s="234"/>
      <c r="D30" s="324" t="s">
        <v>0</v>
      </c>
      <c r="E30" s="327"/>
      <c r="F30" s="323" t="s">
        <v>102</v>
      </c>
      <c r="G30" s="325"/>
      <c r="H30" s="323" t="s">
        <v>98</v>
      </c>
      <c r="I30" s="325"/>
      <c r="J30" s="34"/>
      <c r="K30" s="9"/>
      <c r="L30" s="9"/>
      <c r="M30" s="9"/>
      <c r="N30" s="9"/>
    </row>
    <row r="31" spans="1:14" s="117" customFormat="1" ht="18" customHeight="1" x14ac:dyDescent="0.35">
      <c r="A31" s="19"/>
      <c r="B31" s="113" t="s">
        <v>104</v>
      </c>
      <c r="C31" s="234"/>
      <c r="D31" s="324"/>
      <c r="E31" s="328"/>
      <c r="F31" s="324"/>
      <c r="G31" s="326"/>
      <c r="H31" s="324"/>
      <c r="I31" s="326"/>
      <c r="J31" s="34"/>
      <c r="K31" s="9"/>
      <c r="L31" s="9"/>
      <c r="M31" s="9"/>
      <c r="N31" s="9"/>
    </row>
    <row r="32" spans="1:14" s="150" customFormat="1" ht="18" customHeight="1" x14ac:dyDescent="0.35">
      <c r="A32" s="19"/>
      <c r="B32" s="149" t="s">
        <v>179</v>
      </c>
      <c r="C32" s="234"/>
      <c r="D32" s="151"/>
      <c r="E32" s="39"/>
      <c r="F32" s="151"/>
      <c r="G32" s="46"/>
      <c r="H32" s="151"/>
      <c r="I32" s="46"/>
      <c r="J32" s="34"/>
      <c r="K32" s="9"/>
      <c r="L32" s="9"/>
      <c r="M32" s="9"/>
      <c r="N32" s="9"/>
    </row>
    <row r="33" spans="1:14" s="117" customFormat="1" ht="10" customHeight="1" x14ac:dyDescent="0.35">
      <c r="A33" s="19"/>
      <c r="B33" s="20"/>
      <c r="C33" s="21"/>
      <c r="D33" s="119"/>
      <c r="E33" s="33"/>
      <c r="F33" s="119"/>
      <c r="G33" s="119"/>
      <c r="H33" s="119"/>
      <c r="I33" s="119"/>
      <c r="J33" s="34"/>
      <c r="K33" s="9"/>
      <c r="L33" s="9"/>
      <c r="M33" s="9"/>
      <c r="N33" s="9"/>
    </row>
    <row r="34" spans="1:14" s="117" customFormat="1" ht="18" customHeight="1" x14ac:dyDescent="0.35">
      <c r="A34" s="19"/>
      <c r="B34" s="113" t="s">
        <v>49</v>
      </c>
      <c r="C34" s="234"/>
      <c r="D34" s="324" t="s">
        <v>0</v>
      </c>
      <c r="E34" s="327"/>
      <c r="F34" s="323" t="s">
        <v>102</v>
      </c>
      <c r="G34" s="325"/>
      <c r="H34" s="323" t="s">
        <v>98</v>
      </c>
      <c r="I34" s="325"/>
      <c r="J34" s="34"/>
      <c r="K34" s="9"/>
      <c r="L34" s="9"/>
      <c r="M34" s="9"/>
      <c r="N34" s="9"/>
    </row>
    <row r="35" spans="1:14" s="117" customFormat="1" ht="18" customHeight="1" x14ac:dyDescent="0.35">
      <c r="A35" s="19"/>
      <c r="B35" s="113" t="s">
        <v>104</v>
      </c>
      <c r="C35" s="234"/>
      <c r="D35" s="324"/>
      <c r="E35" s="328"/>
      <c r="F35" s="324"/>
      <c r="G35" s="326"/>
      <c r="H35" s="324"/>
      <c r="I35" s="326"/>
      <c r="J35" s="34"/>
      <c r="K35" s="9"/>
      <c r="L35" s="9"/>
      <c r="M35" s="9"/>
      <c r="N35" s="9"/>
    </row>
    <row r="36" spans="1:14" s="150" customFormat="1" ht="18" customHeight="1" x14ac:dyDescent="0.35">
      <c r="A36" s="19"/>
      <c r="B36" s="149" t="s">
        <v>179</v>
      </c>
      <c r="C36" s="234"/>
      <c r="D36" s="151"/>
      <c r="E36" s="39"/>
      <c r="F36" s="151"/>
      <c r="G36" s="46"/>
      <c r="H36" s="151"/>
      <c r="I36" s="46"/>
      <c r="J36" s="34"/>
      <c r="K36" s="9"/>
      <c r="L36" s="9"/>
      <c r="M36" s="9"/>
      <c r="N36" s="9"/>
    </row>
    <row r="37" spans="1:14" s="117" customFormat="1" ht="10" customHeight="1" x14ac:dyDescent="0.35">
      <c r="A37" s="19"/>
      <c r="B37" s="20"/>
      <c r="C37" s="21"/>
      <c r="D37" s="119"/>
      <c r="E37" s="33"/>
      <c r="F37" s="119"/>
      <c r="G37" s="119"/>
      <c r="H37" s="119"/>
      <c r="I37" s="119"/>
      <c r="J37" s="34"/>
      <c r="K37" s="9"/>
      <c r="L37" s="9"/>
      <c r="M37" s="9"/>
      <c r="N37" s="9"/>
    </row>
    <row r="38" spans="1:14" s="117" customFormat="1" ht="18" customHeight="1" x14ac:dyDescent="0.35">
      <c r="A38" s="19"/>
      <c r="B38" s="113"/>
      <c r="C38" s="116"/>
      <c r="D38" s="119"/>
      <c r="E38" s="39"/>
      <c r="F38" s="41" t="s">
        <v>103</v>
      </c>
      <c r="G38" s="44">
        <f>SUM(G6+G10+G14+G18+G22+G26+G30+G34)</f>
        <v>0</v>
      </c>
      <c r="H38" s="119"/>
      <c r="I38" s="40"/>
      <c r="J38" s="34"/>
      <c r="K38" s="9"/>
      <c r="L38" s="9"/>
      <c r="M38" s="9"/>
      <c r="N38" s="9"/>
    </row>
    <row r="39" spans="1:14" s="117" customFormat="1" ht="10" customHeight="1" x14ac:dyDescent="0.35">
      <c r="A39" s="24"/>
      <c r="B39" s="35"/>
      <c r="C39" s="35"/>
      <c r="D39" s="36"/>
      <c r="E39" s="37"/>
      <c r="F39" s="36"/>
      <c r="G39" s="36"/>
      <c r="H39" s="36"/>
      <c r="I39" s="36"/>
      <c r="J39" s="38"/>
      <c r="K39" s="9"/>
      <c r="L39" s="9"/>
      <c r="M39" s="9"/>
      <c r="N39" s="9"/>
    </row>
    <row r="40" spans="1:14" s="117" customFormat="1" ht="10" customHeight="1" x14ac:dyDescent="0.35">
      <c r="A40" s="9"/>
      <c r="B40" s="9"/>
      <c r="C40" s="9"/>
      <c r="D40" s="29"/>
      <c r="F40" s="29"/>
      <c r="G40" s="29"/>
      <c r="H40" s="29"/>
      <c r="I40" s="29"/>
      <c r="J40" s="9"/>
      <c r="K40" s="9"/>
      <c r="L40" s="9"/>
      <c r="M40" s="9"/>
      <c r="N40" s="9"/>
    </row>
  </sheetData>
  <sheetProtection algorithmName="SHA-512" hashValue="rdERJIb/3tOUqWArnpim3DhKZrvvazYvinEugqYGDWhXE36rNjJ3EfSsvVp7fLERV9KiVOFH8cRgh/NzsxUgWg==" saltValue="dr5Bwbz3bqde3jHcdfEI5Q==" spinCount="100000" sheet="1" objects="1" scenarios="1"/>
  <mergeCells count="49">
    <mergeCell ref="B4:I4"/>
    <mergeCell ref="F6:F7"/>
    <mergeCell ref="G6:G7"/>
    <mergeCell ref="H6:H7"/>
    <mergeCell ref="I6:I7"/>
    <mergeCell ref="D6:D7"/>
    <mergeCell ref="E6:E7"/>
    <mergeCell ref="G10:G11"/>
    <mergeCell ref="H10:H11"/>
    <mergeCell ref="I10:I11"/>
    <mergeCell ref="F14:F15"/>
    <mergeCell ref="G14:G15"/>
    <mergeCell ref="H14:H15"/>
    <mergeCell ref="I14:I15"/>
    <mergeCell ref="G18:G19"/>
    <mergeCell ref="H18:H19"/>
    <mergeCell ref="I18:I19"/>
    <mergeCell ref="H22:H23"/>
    <mergeCell ref="I22:I23"/>
    <mergeCell ref="G22:G23"/>
    <mergeCell ref="G26:G27"/>
    <mergeCell ref="H26:H27"/>
    <mergeCell ref="I26:I27"/>
    <mergeCell ref="F34:F35"/>
    <mergeCell ref="G34:G35"/>
    <mergeCell ref="H34:H35"/>
    <mergeCell ref="I34:I35"/>
    <mergeCell ref="G30:G31"/>
    <mergeCell ref="H30:H31"/>
    <mergeCell ref="I30:I31"/>
    <mergeCell ref="D10:D11"/>
    <mergeCell ref="E10:E11"/>
    <mergeCell ref="D14:D15"/>
    <mergeCell ref="E14:E15"/>
    <mergeCell ref="F30:F31"/>
    <mergeCell ref="F22:F23"/>
    <mergeCell ref="D30:D31"/>
    <mergeCell ref="E30:E31"/>
    <mergeCell ref="F26:F27"/>
    <mergeCell ref="F18:F19"/>
    <mergeCell ref="F10:F11"/>
    <mergeCell ref="D34:D35"/>
    <mergeCell ref="E34:E35"/>
    <mergeCell ref="D18:D19"/>
    <mergeCell ref="E18:E19"/>
    <mergeCell ref="D22:D23"/>
    <mergeCell ref="E22:E23"/>
    <mergeCell ref="D26:D27"/>
    <mergeCell ref="E26:E27"/>
  </mergeCells>
  <dataValidations count="1">
    <dataValidation type="list" allowBlank="1" showInputMessage="1" showErrorMessage="1" sqref="C8 C12 C16 C20 C24 C28 C32 C36" xr:uid="{985948DD-5304-4C0E-8372-3C6798CB9ED0}">
      <formula1>Kompetenzzuordnung</formula1>
    </dataValidation>
  </dataValidations>
  <printOptions horizontalCentered="1"/>
  <pageMargins left="0.39370078740157483" right="0.39370078740157483" top="1.5748031496062993" bottom="0.59055118110236227" header="0.39370078740157483" footer="0.31496062992125984"/>
  <pageSetup paperSize="9" scale="83" fitToHeight="0" orientation="landscape" horizontalDpi="300" verticalDpi="300" r:id="rId1"/>
  <headerFooter>
    <oddHeader>&amp;L&amp;"Verdana,Standard"&amp;9&amp;G&amp;C&amp;"Verdana,Fett"&amp;12
IPMA Level D
Antrag auf Rezertifizierung
Publikation von Büchern, Artikeln, White Papers, Blogs und internen Anweisungen&amp;R&amp;G</oddHeader>
    <oddFooter>&amp;L&amp;"Verdana,Standard"&amp;9© VZPM&amp;C&amp;"Verdana,Standard"&amp;9&amp;F&amp;R&amp;"Verdana,Standard"&amp;9&amp;A Seite &amp;P/&amp;N</oddFooter>
  </headerFooter>
  <legacyDrawingHF r:id="rId2"/>
  <extLst>
    <ext xmlns:x14="http://schemas.microsoft.com/office/spreadsheetml/2009/9/main" uri="{CCE6A557-97BC-4b89-ADB6-D9C93CAAB3DF}">
      <x14:dataValidations xmlns:xm="http://schemas.microsoft.com/office/excel/2006/main" count="2">
        <x14:dataValidation type="date" allowBlank="1" showInputMessage="1" showErrorMessage="1" error="Datum liegt ausserhalb der Rezertifizierungsperiode!" xr:uid="{00000000-0002-0000-0500-000000000000}">
          <x14:formula1>
            <xm:f>Pers!$M$9</xm:f>
          </x14:formula1>
          <x14:formula2>
            <xm:f>Pers!$D$9</xm:f>
          </x14:formula2>
          <xm:sqref>E32 E28 E24 E20 E16 E12 E8 E36</xm:sqref>
        </x14:dataValidation>
        <x14:dataValidation type="date" allowBlank="1" showInputMessage="1" showErrorMessage="1" error="Datum liegt ausserhalb der Rezertifizierungsperiode!" xr:uid="{494AD0B6-0B9F-4A3C-AE37-420D027358B4}">
          <x14:formula1>
            <xm:f>Pers!$D$17</xm:f>
          </x14:formula1>
          <x14:formula2>
            <xm:f>Pers!$D$18</xm:f>
          </x14:formula2>
          <xm:sqref>E6:E7 E10:E11 E14:E15 E18:E19 E22:E23 E26:E27 E30:E31 E34:E35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84"/>
  <sheetViews>
    <sheetView showGridLines="0" zoomScaleNormal="100" workbookViewId="0">
      <selection activeCell="C6" sqref="C6"/>
    </sheetView>
  </sheetViews>
  <sheetFormatPr baseColWidth="10" defaultColWidth="11.453125" defaultRowHeight="11.5" x14ac:dyDescent="0.35"/>
  <cols>
    <col min="1" max="1" width="1.7265625" style="9" customWidth="1"/>
    <col min="2" max="2" width="15.7265625" style="9" customWidth="1"/>
    <col min="3" max="3" width="90.7265625" style="9" customWidth="1"/>
    <col min="4" max="4" width="6.7265625" style="29" customWidth="1"/>
    <col min="5" max="5" width="14.7265625" style="117" customWidth="1"/>
    <col min="6" max="6" width="10.7265625" style="29" customWidth="1"/>
    <col min="7" max="7" width="7.7265625" style="29" customWidth="1"/>
    <col min="8" max="8" width="1.7265625" style="9" customWidth="1"/>
    <col min="9" max="16384" width="11.453125" style="9"/>
  </cols>
  <sheetData>
    <row r="1" spans="1:12" s="117" customFormat="1" ht="10" customHeight="1" x14ac:dyDescent="0.35">
      <c r="A1" s="16"/>
      <c r="B1" s="17"/>
      <c r="C1" s="17"/>
      <c r="D1" s="30"/>
      <c r="E1" s="31"/>
      <c r="F1" s="30"/>
      <c r="G1" s="30"/>
      <c r="H1" s="32"/>
      <c r="I1" s="9"/>
      <c r="J1" s="9"/>
      <c r="K1" s="9"/>
      <c r="L1" s="9"/>
    </row>
    <row r="2" spans="1:12" s="117" customFormat="1" ht="18" customHeight="1" x14ac:dyDescent="0.35">
      <c r="A2" s="19"/>
      <c r="B2" s="20" t="s">
        <v>9</v>
      </c>
      <c r="C2" s="21"/>
      <c r="D2" s="119"/>
      <c r="E2" s="33"/>
      <c r="F2" s="119"/>
      <c r="G2" s="119"/>
      <c r="H2" s="34"/>
      <c r="I2" s="9"/>
      <c r="J2" s="9"/>
      <c r="K2" s="9"/>
      <c r="L2" s="9"/>
    </row>
    <row r="3" spans="1:12" s="117" customFormat="1" ht="10" customHeight="1" x14ac:dyDescent="0.35">
      <c r="A3" s="19"/>
      <c r="B3" s="20"/>
      <c r="C3" s="21"/>
      <c r="D3" s="119"/>
      <c r="E3" s="33"/>
      <c r="F3" s="119"/>
      <c r="G3" s="119"/>
      <c r="H3" s="34"/>
      <c r="I3" s="9"/>
      <c r="J3" s="9"/>
      <c r="K3" s="9"/>
      <c r="L3" s="9"/>
    </row>
    <row r="4" spans="1:12" s="117" customFormat="1" ht="28" customHeight="1" x14ac:dyDescent="0.35">
      <c r="A4" s="42"/>
      <c r="B4" s="297" t="s">
        <v>849</v>
      </c>
      <c r="C4" s="297"/>
      <c r="D4" s="297"/>
      <c r="E4" s="297"/>
      <c r="F4" s="297"/>
      <c r="G4" s="297"/>
      <c r="H4" s="34"/>
      <c r="I4" s="9"/>
      <c r="J4" s="9"/>
      <c r="K4" s="9"/>
      <c r="L4" s="9"/>
    </row>
    <row r="5" spans="1:12" s="117" customFormat="1" ht="10" customHeight="1" x14ac:dyDescent="0.35">
      <c r="A5" s="19"/>
      <c r="B5" s="20"/>
      <c r="C5" s="21"/>
      <c r="D5" s="119"/>
      <c r="E5" s="33"/>
      <c r="F5" s="119"/>
      <c r="G5" s="119"/>
      <c r="H5" s="34"/>
      <c r="I5" s="9"/>
      <c r="J5" s="9"/>
      <c r="K5" s="9"/>
      <c r="L5" s="9"/>
    </row>
    <row r="6" spans="1:12" s="117" customFormat="1" ht="18" customHeight="1" x14ac:dyDescent="0.35">
      <c r="A6" s="19"/>
      <c r="B6" s="113" t="s">
        <v>105</v>
      </c>
      <c r="C6" s="234"/>
      <c r="D6" s="324" t="s">
        <v>111</v>
      </c>
      <c r="E6" s="327"/>
      <c r="F6" s="323" t="s">
        <v>102</v>
      </c>
      <c r="G6" s="325"/>
      <c r="H6" s="34"/>
      <c r="I6" s="9"/>
      <c r="J6" s="9"/>
      <c r="K6" s="9"/>
      <c r="L6" s="9"/>
    </row>
    <row r="7" spans="1:12" s="117" customFormat="1" ht="18" customHeight="1" x14ac:dyDescent="0.35">
      <c r="A7" s="19"/>
      <c r="B7" s="113" t="s">
        <v>49</v>
      </c>
      <c r="C7" s="234"/>
      <c r="D7" s="324"/>
      <c r="E7" s="328"/>
      <c r="F7" s="324"/>
      <c r="G7" s="326"/>
      <c r="H7" s="34"/>
      <c r="I7" s="9"/>
      <c r="J7" s="9"/>
      <c r="K7" s="9"/>
      <c r="L7" s="9"/>
    </row>
    <row r="8" spans="1:12" s="150" customFormat="1" ht="18" customHeight="1" x14ac:dyDescent="0.35">
      <c r="A8" s="19"/>
      <c r="B8" s="149" t="s">
        <v>181</v>
      </c>
      <c r="C8" s="234"/>
      <c r="D8" s="151"/>
      <c r="E8" s="39"/>
      <c r="F8" s="151"/>
      <c r="G8" s="46"/>
      <c r="H8" s="34"/>
      <c r="I8" s="9"/>
      <c r="J8" s="9"/>
      <c r="K8" s="9"/>
      <c r="L8" s="9"/>
    </row>
    <row r="9" spans="1:12" s="117" customFormat="1" ht="10" customHeight="1" x14ac:dyDescent="0.35">
      <c r="A9" s="19"/>
      <c r="B9" s="20"/>
      <c r="C9" s="21"/>
      <c r="D9" s="119"/>
      <c r="E9" s="33"/>
      <c r="F9" s="119"/>
      <c r="G9" s="119"/>
      <c r="H9" s="34"/>
      <c r="I9" s="9"/>
      <c r="J9" s="9"/>
      <c r="K9" s="9"/>
      <c r="L9" s="9"/>
    </row>
    <row r="10" spans="1:12" s="117" customFormat="1" ht="18" customHeight="1" x14ac:dyDescent="0.35">
      <c r="A10" s="19"/>
      <c r="B10" s="113" t="s">
        <v>105</v>
      </c>
      <c r="C10" s="234"/>
      <c r="D10" s="324" t="s">
        <v>111</v>
      </c>
      <c r="E10" s="327"/>
      <c r="F10" s="323" t="s">
        <v>102</v>
      </c>
      <c r="G10" s="325"/>
      <c r="H10" s="34"/>
      <c r="I10" s="9"/>
      <c r="J10" s="9"/>
      <c r="K10" s="9"/>
      <c r="L10" s="9"/>
    </row>
    <row r="11" spans="1:12" s="117" customFormat="1" ht="18" customHeight="1" x14ac:dyDescent="0.35">
      <c r="A11" s="19"/>
      <c r="B11" s="113" t="s">
        <v>49</v>
      </c>
      <c r="C11" s="234"/>
      <c r="D11" s="324"/>
      <c r="E11" s="328"/>
      <c r="F11" s="324"/>
      <c r="G11" s="326"/>
      <c r="H11" s="34"/>
      <c r="I11" s="9"/>
      <c r="J11" s="9"/>
      <c r="K11" s="9"/>
      <c r="L11" s="9"/>
    </row>
    <row r="12" spans="1:12" s="150" customFormat="1" ht="18" customHeight="1" x14ac:dyDescent="0.35">
      <c r="A12" s="19"/>
      <c r="B12" s="149" t="s">
        <v>181</v>
      </c>
      <c r="C12" s="234"/>
      <c r="D12" s="151"/>
      <c r="E12" s="39"/>
      <c r="F12" s="151"/>
      <c r="G12" s="46"/>
      <c r="H12" s="34"/>
      <c r="I12" s="9"/>
      <c r="J12" s="9"/>
      <c r="K12" s="9"/>
      <c r="L12" s="9"/>
    </row>
    <row r="13" spans="1:12" s="117" customFormat="1" ht="10" customHeight="1" x14ac:dyDescent="0.35">
      <c r="A13" s="19"/>
      <c r="B13" s="20"/>
      <c r="C13" s="21"/>
      <c r="D13" s="119"/>
      <c r="E13" s="33"/>
      <c r="F13" s="119"/>
      <c r="G13" s="119"/>
      <c r="H13" s="34"/>
      <c r="I13" s="9"/>
      <c r="J13" s="9"/>
      <c r="K13" s="9"/>
      <c r="L13" s="9"/>
    </row>
    <row r="14" spans="1:12" s="117" customFormat="1" ht="18" customHeight="1" x14ac:dyDescent="0.35">
      <c r="A14" s="19"/>
      <c r="B14" s="113" t="s">
        <v>105</v>
      </c>
      <c r="C14" s="234"/>
      <c r="D14" s="324" t="s">
        <v>111</v>
      </c>
      <c r="E14" s="327"/>
      <c r="F14" s="323" t="s">
        <v>102</v>
      </c>
      <c r="G14" s="325"/>
      <c r="H14" s="34"/>
      <c r="I14" s="9"/>
      <c r="J14" s="9"/>
      <c r="K14" s="9"/>
      <c r="L14" s="9"/>
    </row>
    <row r="15" spans="1:12" s="117" customFormat="1" ht="18" customHeight="1" x14ac:dyDescent="0.35">
      <c r="A15" s="19"/>
      <c r="B15" s="113" t="s">
        <v>49</v>
      </c>
      <c r="C15" s="234"/>
      <c r="D15" s="324"/>
      <c r="E15" s="328"/>
      <c r="F15" s="324"/>
      <c r="G15" s="326"/>
      <c r="H15" s="34"/>
      <c r="I15" s="9"/>
      <c r="J15" s="9"/>
      <c r="K15" s="9"/>
      <c r="L15" s="9"/>
    </row>
    <row r="16" spans="1:12" s="150" customFormat="1" ht="18" customHeight="1" x14ac:dyDescent="0.35">
      <c r="A16" s="19"/>
      <c r="B16" s="149" t="s">
        <v>181</v>
      </c>
      <c r="C16" s="234"/>
      <c r="D16" s="151"/>
      <c r="E16" s="39"/>
      <c r="F16" s="151"/>
      <c r="G16" s="46"/>
      <c r="H16" s="34"/>
      <c r="I16" s="9"/>
      <c r="J16" s="9"/>
      <c r="K16" s="9"/>
      <c r="L16" s="9"/>
    </row>
    <row r="17" spans="1:12" s="117" customFormat="1" ht="10" customHeight="1" x14ac:dyDescent="0.35">
      <c r="A17" s="19"/>
      <c r="B17" s="20"/>
      <c r="C17" s="21"/>
      <c r="D17" s="119"/>
      <c r="E17" s="33"/>
      <c r="F17" s="119"/>
      <c r="G17" s="119"/>
      <c r="H17" s="34"/>
      <c r="I17" s="9"/>
      <c r="J17" s="9"/>
      <c r="K17" s="9"/>
      <c r="L17" s="9"/>
    </row>
    <row r="18" spans="1:12" s="117" customFormat="1" ht="18" customHeight="1" x14ac:dyDescent="0.35">
      <c r="A18" s="19"/>
      <c r="B18" s="113" t="s">
        <v>105</v>
      </c>
      <c r="C18" s="234"/>
      <c r="D18" s="324" t="s">
        <v>111</v>
      </c>
      <c r="E18" s="327"/>
      <c r="F18" s="323" t="s">
        <v>102</v>
      </c>
      <c r="G18" s="325"/>
      <c r="H18" s="34"/>
      <c r="I18" s="9"/>
      <c r="J18" s="9"/>
      <c r="K18" s="9"/>
      <c r="L18" s="9"/>
    </row>
    <row r="19" spans="1:12" s="117" customFormat="1" ht="18" customHeight="1" x14ac:dyDescent="0.35">
      <c r="A19" s="19"/>
      <c r="B19" s="113" t="s">
        <v>49</v>
      </c>
      <c r="C19" s="234"/>
      <c r="D19" s="324"/>
      <c r="E19" s="328"/>
      <c r="F19" s="324"/>
      <c r="G19" s="326"/>
      <c r="H19" s="34"/>
      <c r="I19" s="9"/>
      <c r="J19" s="9"/>
      <c r="K19" s="9"/>
      <c r="L19" s="9"/>
    </row>
    <row r="20" spans="1:12" s="150" customFormat="1" ht="18" customHeight="1" x14ac:dyDescent="0.35">
      <c r="A20" s="19"/>
      <c r="B20" s="149" t="s">
        <v>181</v>
      </c>
      <c r="C20" s="234"/>
      <c r="D20" s="151"/>
      <c r="E20" s="39"/>
      <c r="F20" s="151"/>
      <c r="G20" s="46"/>
      <c r="H20" s="34"/>
      <c r="I20" s="9"/>
      <c r="J20" s="9"/>
      <c r="K20" s="9"/>
      <c r="L20" s="9"/>
    </row>
    <row r="21" spans="1:12" s="117" customFormat="1" ht="10" customHeight="1" x14ac:dyDescent="0.35">
      <c r="A21" s="19"/>
      <c r="B21" s="20"/>
      <c r="C21" s="21"/>
      <c r="D21" s="119"/>
      <c r="E21" s="33"/>
      <c r="F21" s="119"/>
      <c r="G21" s="119"/>
      <c r="H21" s="34"/>
      <c r="I21" s="9"/>
      <c r="J21" s="9"/>
      <c r="K21" s="9"/>
      <c r="L21" s="9"/>
    </row>
    <row r="22" spans="1:12" s="117" customFormat="1" ht="18" customHeight="1" x14ac:dyDescent="0.35">
      <c r="A22" s="19"/>
      <c r="B22" s="113" t="s">
        <v>105</v>
      </c>
      <c r="C22" s="234"/>
      <c r="D22" s="324" t="s">
        <v>111</v>
      </c>
      <c r="E22" s="327"/>
      <c r="F22" s="323" t="s">
        <v>102</v>
      </c>
      <c r="G22" s="325"/>
      <c r="H22" s="34"/>
      <c r="I22" s="9"/>
      <c r="J22" s="9"/>
      <c r="K22" s="9"/>
      <c r="L22" s="9"/>
    </row>
    <row r="23" spans="1:12" s="117" customFormat="1" ht="18" customHeight="1" x14ac:dyDescent="0.35">
      <c r="A23" s="19"/>
      <c r="B23" s="113" t="s">
        <v>49</v>
      </c>
      <c r="C23" s="234"/>
      <c r="D23" s="324"/>
      <c r="E23" s="328"/>
      <c r="F23" s="324"/>
      <c r="G23" s="326"/>
      <c r="H23" s="34"/>
      <c r="I23" s="9"/>
      <c r="J23" s="9"/>
      <c r="K23" s="9"/>
      <c r="L23" s="9"/>
    </row>
    <row r="24" spans="1:12" s="150" customFormat="1" ht="18" customHeight="1" x14ac:dyDescent="0.35">
      <c r="A24" s="19"/>
      <c r="B24" s="149" t="s">
        <v>181</v>
      </c>
      <c r="C24" s="234"/>
      <c r="D24" s="151"/>
      <c r="E24" s="39"/>
      <c r="F24" s="151"/>
      <c r="G24" s="46"/>
      <c r="H24" s="34"/>
      <c r="I24" s="9"/>
      <c r="J24" s="9"/>
      <c r="K24" s="9"/>
      <c r="L24" s="9"/>
    </row>
    <row r="25" spans="1:12" s="117" customFormat="1" ht="10" customHeight="1" x14ac:dyDescent="0.35">
      <c r="A25" s="19"/>
      <c r="B25" s="20"/>
      <c r="C25" s="21"/>
      <c r="D25" s="119"/>
      <c r="E25" s="33"/>
      <c r="F25" s="119"/>
      <c r="G25" s="119"/>
      <c r="H25" s="34"/>
      <c r="I25" s="9"/>
      <c r="J25" s="9"/>
      <c r="K25" s="9"/>
      <c r="L25" s="9"/>
    </row>
    <row r="26" spans="1:12" s="117" customFormat="1" ht="18" customHeight="1" x14ac:dyDescent="0.35">
      <c r="A26" s="19"/>
      <c r="B26" s="113" t="s">
        <v>105</v>
      </c>
      <c r="C26" s="234"/>
      <c r="D26" s="324" t="s">
        <v>111</v>
      </c>
      <c r="E26" s="327"/>
      <c r="F26" s="323" t="s">
        <v>102</v>
      </c>
      <c r="G26" s="325"/>
      <c r="H26" s="34"/>
      <c r="I26" s="9"/>
      <c r="J26" s="9"/>
      <c r="K26" s="9"/>
      <c r="L26" s="9"/>
    </row>
    <row r="27" spans="1:12" s="117" customFormat="1" ht="18" customHeight="1" x14ac:dyDescent="0.35">
      <c r="A27" s="19"/>
      <c r="B27" s="113" t="s">
        <v>49</v>
      </c>
      <c r="C27" s="234"/>
      <c r="D27" s="324"/>
      <c r="E27" s="328"/>
      <c r="F27" s="324"/>
      <c r="G27" s="326"/>
      <c r="H27" s="34"/>
      <c r="I27" s="9"/>
      <c r="J27" s="9"/>
      <c r="K27" s="9"/>
      <c r="L27" s="9"/>
    </row>
    <row r="28" spans="1:12" s="150" customFormat="1" ht="18" customHeight="1" x14ac:dyDescent="0.35">
      <c r="A28" s="19"/>
      <c r="B28" s="149" t="s">
        <v>181</v>
      </c>
      <c r="C28" s="234"/>
      <c r="D28" s="151"/>
      <c r="E28" s="39"/>
      <c r="F28" s="151"/>
      <c r="G28" s="46"/>
      <c r="H28" s="34"/>
      <c r="I28" s="9"/>
      <c r="J28" s="9"/>
      <c r="K28" s="9"/>
      <c r="L28" s="9"/>
    </row>
    <row r="29" spans="1:12" s="117" customFormat="1" ht="10" customHeight="1" x14ac:dyDescent="0.35">
      <c r="A29" s="19"/>
      <c r="B29" s="20"/>
      <c r="C29" s="21"/>
      <c r="D29" s="119"/>
      <c r="E29" s="33"/>
      <c r="F29" s="119"/>
      <c r="G29" s="119"/>
      <c r="H29" s="34"/>
      <c r="I29" s="9"/>
      <c r="J29" s="9"/>
      <c r="K29" s="9"/>
      <c r="L29" s="9"/>
    </row>
    <row r="30" spans="1:12" s="117" customFormat="1" ht="18" customHeight="1" x14ac:dyDescent="0.35">
      <c r="A30" s="19"/>
      <c r="B30" s="113" t="s">
        <v>105</v>
      </c>
      <c r="C30" s="234"/>
      <c r="D30" s="324" t="s">
        <v>111</v>
      </c>
      <c r="E30" s="327"/>
      <c r="F30" s="323" t="s">
        <v>102</v>
      </c>
      <c r="G30" s="325"/>
      <c r="H30" s="34"/>
      <c r="I30" s="9"/>
      <c r="J30" s="9"/>
      <c r="K30" s="9"/>
      <c r="L30" s="9"/>
    </row>
    <row r="31" spans="1:12" s="117" customFormat="1" ht="18" customHeight="1" x14ac:dyDescent="0.35">
      <c r="A31" s="19"/>
      <c r="B31" s="113" t="s">
        <v>49</v>
      </c>
      <c r="C31" s="234"/>
      <c r="D31" s="324"/>
      <c r="E31" s="328"/>
      <c r="F31" s="324"/>
      <c r="G31" s="326"/>
      <c r="H31" s="34"/>
      <c r="I31" s="9"/>
      <c r="J31" s="9"/>
      <c r="K31" s="9"/>
      <c r="L31" s="9"/>
    </row>
    <row r="32" spans="1:12" s="150" customFormat="1" ht="18" customHeight="1" x14ac:dyDescent="0.35">
      <c r="A32" s="19"/>
      <c r="B32" s="149" t="s">
        <v>181</v>
      </c>
      <c r="C32" s="234"/>
      <c r="D32" s="151"/>
      <c r="E32" s="39"/>
      <c r="F32" s="151"/>
      <c r="G32" s="46"/>
      <c r="H32" s="34"/>
      <c r="I32" s="9"/>
      <c r="J32" s="9"/>
      <c r="K32" s="9"/>
      <c r="L32" s="9"/>
    </row>
    <row r="33" spans="1:12" s="117" customFormat="1" ht="10" customHeight="1" x14ac:dyDescent="0.35">
      <c r="A33" s="19"/>
      <c r="B33" s="20"/>
      <c r="C33" s="21"/>
      <c r="D33" s="119"/>
      <c r="E33" s="33"/>
      <c r="F33" s="119"/>
      <c r="G33" s="119"/>
      <c r="H33" s="34"/>
      <c r="I33" s="9"/>
      <c r="J33" s="9"/>
      <c r="K33" s="9"/>
      <c r="L33" s="9"/>
    </row>
    <row r="34" spans="1:12" s="117" customFormat="1" ht="18" customHeight="1" x14ac:dyDescent="0.35">
      <c r="A34" s="19"/>
      <c r="B34" s="113" t="s">
        <v>105</v>
      </c>
      <c r="C34" s="234"/>
      <c r="D34" s="324" t="s">
        <v>111</v>
      </c>
      <c r="E34" s="327"/>
      <c r="F34" s="323" t="s">
        <v>102</v>
      </c>
      <c r="G34" s="325"/>
      <c r="H34" s="34"/>
      <c r="I34" s="9"/>
      <c r="J34" s="9"/>
      <c r="K34" s="9"/>
      <c r="L34" s="9"/>
    </row>
    <row r="35" spans="1:12" s="117" customFormat="1" ht="18" customHeight="1" x14ac:dyDescent="0.35">
      <c r="A35" s="19"/>
      <c r="B35" s="113" t="s">
        <v>49</v>
      </c>
      <c r="C35" s="234"/>
      <c r="D35" s="324"/>
      <c r="E35" s="328"/>
      <c r="F35" s="324"/>
      <c r="G35" s="326"/>
      <c r="H35" s="34"/>
      <c r="I35" s="9"/>
      <c r="J35" s="9"/>
      <c r="K35" s="9"/>
      <c r="L35" s="9"/>
    </row>
    <row r="36" spans="1:12" s="150" customFormat="1" ht="18" customHeight="1" x14ac:dyDescent="0.35">
      <c r="A36" s="19"/>
      <c r="B36" s="149" t="s">
        <v>181</v>
      </c>
      <c r="C36" s="234"/>
      <c r="D36" s="151"/>
      <c r="E36" s="39"/>
      <c r="F36" s="151"/>
      <c r="G36" s="46"/>
      <c r="H36" s="34"/>
      <c r="I36" s="9"/>
      <c r="J36" s="9"/>
      <c r="K36" s="9"/>
      <c r="L36" s="9"/>
    </row>
    <row r="37" spans="1:12" s="117" customFormat="1" ht="10" customHeight="1" x14ac:dyDescent="0.35">
      <c r="A37" s="19"/>
      <c r="B37" s="20"/>
      <c r="C37" s="21"/>
      <c r="D37" s="119"/>
      <c r="E37" s="33"/>
      <c r="F37" s="119"/>
      <c r="G37" s="119"/>
      <c r="H37" s="34"/>
      <c r="I37" s="9"/>
      <c r="J37" s="9"/>
      <c r="K37" s="9"/>
      <c r="L37" s="9"/>
    </row>
    <row r="38" spans="1:12" s="117" customFormat="1" ht="18" customHeight="1" x14ac:dyDescent="0.35">
      <c r="A38" s="19"/>
      <c r="B38" s="113" t="s">
        <v>105</v>
      </c>
      <c r="C38" s="234"/>
      <c r="D38" s="324" t="s">
        <v>111</v>
      </c>
      <c r="E38" s="327"/>
      <c r="F38" s="323" t="s">
        <v>102</v>
      </c>
      <c r="G38" s="325"/>
      <c r="H38" s="34"/>
      <c r="I38" s="9"/>
      <c r="J38" s="9"/>
      <c r="K38" s="9"/>
      <c r="L38" s="9"/>
    </row>
    <row r="39" spans="1:12" s="117" customFormat="1" ht="18" customHeight="1" x14ac:dyDescent="0.35">
      <c r="A39" s="19"/>
      <c r="B39" s="113" t="s">
        <v>49</v>
      </c>
      <c r="C39" s="234"/>
      <c r="D39" s="324"/>
      <c r="E39" s="328"/>
      <c r="F39" s="324"/>
      <c r="G39" s="326"/>
      <c r="H39" s="34"/>
      <c r="I39" s="9"/>
      <c r="J39" s="9"/>
      <c r="K39" s="9"/>
      <c r="L39" s="9"/>
    </row>
    <row r="40" spans="1:12" s="150" customFormat="1" ht="18" customHeight="1" x14ac:dyDescent="0.35">
      <c r="A40" s="19"/>
      <c r="B40" s="149" t="s">
        <v>181</v>
      </c>
      <c r="C40" s="234"/>
      <c r="D40" s="151"/>
      <c r="E40" s="39"/>
      <c r="F40" s="151"/>
      <c r="G40" s="46"/>
      <c r="H40" s="34"/>
      <c r="I40" s="9"/>
      <c r="J40" s="9"/>
      <c r="K40" s="9"/>
      <c r="L40" s="9"/>
    </row>
    <row r="41" spans="1:12" s="117" customFormat="1" ht="10" customHeight="1" x14ac:dyDescent="0.35">
      <c r="A41" s="19"/>
      <c r="B41" s="20"/>
      <c r="C41" s="21"/>
      <c r="D41" s="119"/>
      <c r="E41" s="33"/>
      <c r="F41" s="119"/>
      <c r="G41" s="119"/>
      <c r="H41" s="34"/>
      <c r="I41" s="9"/>
      <c r="J41" s="9"/>
      <c r="K41" s="9"/>
      <c r="L41" s="9"/>
    </row>
    <row r="42" spans="1:12" s="117" customFormat="1" ht="18" customHeight="1" x14ac:dyDescent="0.35">
      <c r="A42" s="19"/>
      <c r="B42" s="113" t="s">
        <v>105</v>
      </c>
      <c r="C42" s="234"/>
      <c r="D42" s="324" t="s">
        <v>111</v>
      </c>
      <c r="E42" s="327"/>
      <c r="F42" s="323" t="s">
        <v>102</v>
      </c>
      <c r="G42" s="325"/>
      <c r="H42" s="34"/>
      <c r="I42" s="9"/>
      <c r="J42" s="9"/>
      <c r="K42" s="9"/>
      <c r="L42" s="9"/>
    </row>
    <row r="43" spans="1:12" s="117" customFormat="1" ht="18" customHeight="1" x14ac:dyDescent="0.35">
      <c r="A43" s="19"/>
      <c r="B43" s="113" t="s">
        <v>49</v>
      </c>
      <c r="C43" s="234"/>
      <c r="D43" s="324"/>
      <c r="E43" s="328"/>
      <c r="F43" s="324"/>
      <c r="G43" s="326"/>
      <c r="H43" s="34"/>
      <c r="I43" s="9"/>
      <c r="J43" s="9"/>
      <c r="K43" s="9"/>
      <c r="L43" s="9"/>
    </row>
    <row r="44" spans="1:12" s="150" customFormat="1" ht="18" customHeight="1" x14ac:dyDescent="0.35">
      <c r="A44" s="19"/>
      <c r="B44" s="149" t="s">
        <v>181</v>
      </c>
      <c r="C44" s="234"/>
      <c r="D44" s="151"/>
      <c r="E44" s="39"/>
      <c r="F44" s="151"/>
      <c r="G44" s="46"/>
      <c r="H44" s="34"/>
      <c r="I44" s="9"/>
      <c r="J44" s="9"/>
      <c r="K44" s="9"/>
      <c r="L44" s="9"/>
    </row>
    <row r="45" spans="1:12" s="117" customFormat="1" ht="10" customHeight="1" x14ac:dyDescent="0.35">
      <c r="A45" s="19"/>
      <c r="B45" s="20"/>
      <c r="C45" s="21"/>
      <c r="D45" s="119"/>
      <c r="E45" s="33"/>
      <c r="F45" s="119"/>
      <c r="G45" s="119"/>
      <c r="H45" s="34"/>
      <c r="I45" s="9"/>
      <c r="J45" s="9"/>
      <c r="K45" s="9"/>
      <c r="L45" s="9"/>
    </row>
    <row r="46" spans="1:12" s="117" customFormat="1" ht="18" customHeight="1" x14ac:dyDescent="0.35">
      <c r="A46" s="19"/>
      <c r="B46" s="113" t="s">
        <v>105</v>
      </c>
      <c r="C46" s="234"/>
      <c r="D46" s="324" t="s">
        <v>111</v>
      </c>
      <c r="E46" s="327"/>
      <c r="F46" s="323" t="s">
        <v>102</v>
      </c>
      <c r="G46" s="325"/>
      <c r="H46" s="34"/>
      <c r="I46" s="9"/>
      <c r="J46" s="9"/>
      <c r="K46" s="9"/>
      <c r="L46" s="9"/>
    </row>
    <row r="47" spans="1:12" s="117" customFormat="1" ht="18" customHeight="1" x14ac:dyDescent="0.35">
      <c r="A47" s="19"/>
      <c r="B47" s="113" t="s">
        <v>49</v>
      </c>
      <c r="C47" s="234"/>
      <c r="D47" s="324"/>
      <c r="E47" s="328"/>
      <c r="F47" s="324"/>
      <c r="G47" s="326"/>
      <c r="H47" s="34"/>
      <c r="I47" s="9"/>
      <c r="J47" s="9"/>
      <c r="K47" s="9"/>
      <c r="L47" s="9"/>
    </row>
    <row r="48" spans="1:12" s="150" customFormat="1" ht="18" customHeight="1" x14ac:dyDescent="0.35">
      <c r="A48" s="19"/>
      <c r="B48" s="149" t="s">
        <v>181</v>
      </c>
      <c r="C48" s="234"/>
      <c r="D48" s="151"/>
      <c r="E48" s="39"/>
      <c r="F48" s="151"/>
      <c r="G48" s="46"/>
      <c r="H48" s="34"/>
      <c r="I48" s="9"/>
      <c r="J48" s="9"/>
      <c r="K48" s="9"/>
      <c r="L48" s="9"/>
    </row>
    <row r="49" spans="1:12" s="117" customFormat="1" ht="10" customHeight="1" x14ac:dyDescent="0.35">
      <c r="A49" s="19"/>
      <c r="B49" s="20"/>
      <c r="C49" s="21"/>
      <c r="D49" s="119"/>
      <c r="E49" s="33"/>
      <c r="F49" s="119"/>
      <c r="G49" s="119"/>
      <c r="H49" s="34"/>
      <c r="I49" s="9"/>
      <c r="J49" s="9"/>
      <c r="K49" s="9"/>
      <c r="L49" s="9"/>
    </row>
    <row r="50" spans="1:12" s="117" customFormat="1" ht="18" customHeight="1" x14ac:dyDescent="0.35">
      <c r="A50" s="19"/>
      <c r="B50" s="113" t="s">
        <v>105</v>
      </c>
      <c r="C50" s="234"/>
      <c r="D50" s="324" t="s">
        <v>111</v>
      </c>
      <c r="E50" s="327"/>
      <c r="F50" s="323" t="s">
        <v>102</v>
      </c>
      <c r="G50" s="325"/>
      <c r="H50" s="34"/>
      <c r="I50" s="9"/>
      <c r="J50" s="9"/>
      <c r="K50" s="9"/>
      <c r="L50" s="9"/>
    </row>
    <row r="51" spans="1:12" s="117" customFormat="1" ht="18" customHeight="1" x14ac:dyDescent="0.35">
      <c r="A51" s="19"/>
      <c r="B51" s="113" t="s">
        <v>49</v>
      </c>
      <c r="C51" s="234"/>
      <c r="D51" s="324"/>
      <c r="E51" s="328"/>
      <c r="F51" s="324"/>
      <c r="G51" s="326"/>
      <c r="H51" s="34"/>
      <c r="I51" s="9"/>
      <c r="J51" s="9"/>
      <c r="K51" s="9"/>
      <c r="L51" s="9"/>
    </row>
    <row r="52" spans="1:12" s="150" customFormat="1" ht="18" customHeight="1" x14ac:dyDescent="0.35">
      <c r="A52" s="19"/>
      <c r="B52" s="149" t="s">
        <v>181</v>
      </c>
      <c r="C52" s="234"/>
      <c r="D52" s="151"/>
      <c r="E52" s="39"/>
      <c r="F52" s="151"/>
      <c r="G52" s="46"/>
      <c r="H52" s="34"/>
      <c r="I52" s="9"/>
      <c r="J52" s="9"/>
      <c r="K52" s="9"/>
      <c r="L52" s="9"/>
    </row>
    <row r="53" spans="1:12" s="117" customFormat="1" ht="10" customHeight="1" x14ac:dyDescent="0.35">
      <c r="A53" s="19"/>
      <c r="B53" s="20"/>
      <c r="C53" s="21"/>
      <c r="D53" s="119"/>
      <c r="E53" s="33"/>
      <c r="F53" s="119"/>
      <c r="G53" s="119"/>
      <c r="H53" s="34"/>
      <c r="I53" s="9"/>
      <c r="J53" s="9"/>
      <c r="K53" s="9"/>
      <c r="L53" s="9"/>
    </row>
    <row r="54" spans="1:12" s="117" customFormat="1" ht="18" customHeight="1" x14ac:dyDescent="0.35">
      <c r="A54" s="19"/>
      <c r="B54" s="113" t="s">
        <v>105</v>
      </c>
      <c r="C54" s="234"/>
      <c r="D54" s="324" t="s">
        <v>111</v>
      </c>
      <c r="E54" s="327"/>
      <c r="F54" s="323" t="s">
        <v>102</v>
      </c>
      <c r="G54" s="325"/>
      <c r="H54" s="34"/>
      <c r="I54" s="9"/>
      <c r="J54" s="9"/>
      <c r="K54" s="9"/>
      <c r="L54" s="9"/>
    </row>
    <row r="55" spans="1:12" s="117" customFormat="1" ht="18" customHeight="1" x14ac:dyDescent="0.35">
      <c r="A55" s="19"/>
      <c r="B55" s="113" t="s">
        <v>49</v>
      </c>
      <c r="C55" s="234"/>
      <c r="D55" s="324"/>
      <c r="E55" s="328"/>
      <c r="F55" s="324"/>
      <c r="G55" s="326"/>
      <c r="H55" s="34"/>
      <c r="I55" s="9"/>
      <c r="J55" s="9"/>
      <c r="K55" s="9"/>
      <c r="L55" s="9"/>
    </row>
    <row r="56" spans="1:12" s="150" customFormat="1" ht="18" customHeight="1" x14ac:dyDescent="0.35">
      <c r="A56" s="19"/>
      <c r="B56" s="149" t="s">
        <v>181</v>
      </c>
      <c r="C56" s="234"/>
      <c r="D56" s="151"/>
      <c r="E56" s="39"/>
      <c r="F56" s="151"/>
      <c r="G56" s="46"/>
      <c r="H56" s="34"/>
      <c r="I56" s="9"/>
      <c r="J56" s="9"/>
      <c r="K56" s="9"/>
      <c r="L56" s="9"/>
    </row>
    <row r="57" spans="1:12" s="117" customFormat="1" ht="10" customHeight="1" x14ac:dyDescent="0.35">
      <c r="A57" s="19"/>
      <c r="B57" s="20"/>
      <c r="C57" s="21"/>
      <c r="D57" s="119"/>
      <c r="E57" s="33"/>
      <c r="F57" s="119"/>
      <c r="G57" s="119"/>
      <c r="H57" s="34"/>
      <c r="I57" s="9"/>
      <c r="J57" s="9"/>
      <c r="K57" s="9"/>
      <c r="L57" s="9"/>
    </row>
    <row r="58" spans="1:12" s="117" customFormat="1" ht="18" customHeight="1" x14ac:dyDescent="0.35">
      <c r="A58" s="19"/>
      <c r="B58" s="113" t="s">
        <v>105</v>
      </c>
      <c r="C58" s="234"/>
      <c r="D58" s="324" t="s">
        <v>111</v>
      </c>
      <c r="E58" s="327"/>
      <c r="F58" s="323" t="s">
        <v>102</v>
      </c>
      <c r="G58" s="325"/>
      <c r="H58" s="34"/>
      <c r="I58" s="9"/>
      <c r="J58" s="9"/>
      <c r="K58" s="9"/>
      <c r="L58" s="9"/>
    </row>
    <row r="59" spans="1:12" s="117" customFormat="1" ht="18" customHeight="1" x14ac:dyDescent="0.35">
      <c r="A59" s="19"/>
      <c r="B59" s="113" t="s">
        <v>49</v>
      </c>
      <c r="C59" s="234"/>
      <c r="D59" s="324"/>
      <c r="E59" s="328"/>
      <c r="F59" s="324"/>
      <c r="G59" s="326"/>
      <c r="H59" s="34"/>
      <c r="I59" s="9"/>
      <c r="J59" s="9"/>
      <c r="K59" s="9"/>
      <c r="L59" s="9"/>
    </row>
    <row r="60" spans="1:12" s="150" customFormat="1" ht="18" customHeight="1" x14ac:dyDescent="0.35">
      <c r="A60" s="19"/>
      <c r="B60" s="149" t="s">
        <v>181</v>
      </c>
      <c r="C60" s="234"/>
      <c r="D60" s="151"/>
      <c r="E60" s="39"/>
      <c r="F60" s="151"/>
      <c r="G60" s="46"/>
      <c r="H60" s="34"/>
      <c r="I60" s="9"/>
      <c r="J60" s="9"/>
      <c r="K60" s="9"/>
      <c r="L60" s="9"/>
    </row>
    <row r="61" spans="1:12" s="117" customFormat="1" ht="10" customHeight="1" x14ac:dyDescent="0.35">
      <c r="A61" s="19"/>
      <c r="B61" s="20"/>
      <c r="C61" s="21"/>
      <c r="D61" s="119"/>
      <c r="E61" s="33"/>
      <c r="F61" s="119"/>
      <c r="G61" s="119"/>
      <c r="H61" s="34"/>
      <c r="I61" s="9"/>
      <c r="J61" s="9"/>
      <c r="K61" s="9"/>
      <c r="L61" s="9"/>
    </row>
    <row r="62" spans="1:12" s="117" customFormat="1" ht="18" customHeight="1" x14ac:dyDescent="0.35">
      <c r="A62" s="19"/>
      <c r="B62" s="113" t="s">
        <v>105</v>
      </c>
      <c r="C62" s="234"/>
      <c r="D62" s="324" t="s">
        <v>111</v>
      </c>
      <c r="E62" s="327"/>
      <c r="F62" s="323" t="s">
        <v>102</v>
      </c>
      <c r="G62" s="325"/>
      <c r="H62" s="34"/>
      <c r="I62" s="9"/>
      <c r="J62" s="9"/>
      <c r="K62" s="9"/>
      <c r="L62" s="9"/>
    </row>
    <row r="63" spans="1:12" s="117" customFormat="1" ht="18" customHeight="1" x14ac:dyDescent="0.35">
      <c r="A63" s="19"/>
      <c r="B63" s="113" t="s">
        <v>49</v>
      </c>
      <c r="C63" s="234"/>
      <c r="D63" s="324"/>
      <c r="E63" s="328"/>
      <c r="F63" s="324"/>
      <c r="G63" s="326"/>
      <c r="H63" s="34"/>
      <c r="I63" s="9"/>
      <c r="J63" s="9"/>
      <c r="K63" s="9"/>
      <c r="L63" s="9"/>
    </row>
    <row r="64" spans="1:12" s="150" customFormat="1" ht="18" customHeight="1" x14ac:dyDescent="0.35">
      <c r="A64" s="19"/>
      <c r="B64" s="149" t="s">
        <v>181</v>
      </c>
      <c r="C64" s="234"/>
      <c r="D64" s="151"/>
      <c r="E64" s="39"/>
      <c r="F64" s="151"/>
      <c r="G64" s="46"/>
      <c r="H64" s="34"/>
      <c r="I64" s="9"/>
      <c r="J64" s="9"/>
      <c r="K64" s="9"/>
      <c r="L64" s="9"/>
    </row>
    <row r="65" spans="1:12" s="117" customFormat="1" ht="10" customHeight="1" x14ac:dyDescent="0.35">
      <c r="A65" s="19"/>
      <c r="B65" s="20"/>
      <c r="C65" s="21"/>
      <c r="D65" s="119"/>
      <c r="E65" s="33"/>
      <c r="F65" s="119"/>
      <c r="G65" s="119"/>
      <c r="H65" s="34"/>
      <c r="I65" s="9"/>
      <c r="J65" s="9"/>
      <c r="K65" s="9"/>
      <c r="L65" s="9"/>
    </row>
    <row r="66" spans="1:12" s="117" customFormat="1" ht="18" customHeight="1" x14ac:dyDescent="0.35">
      <c r="A66" s="19"/>
      <c r="B66" s="113" t="s">
        <v>105</v>
      </c>
      <c r="C66" s="234"/>
      <c r="D66" s="324" t="s">
        <v>111</v>
      </c>
      <c r="E66" s="327"/>
      <c r="F66" s="323" t="s">
        <v>102</v>
      </c>
      <c r="G66" s="325"/>
      <c r="H66" s="34"/>
      <c r="I66" s="9"/>
      <c r="J66" s="9"/>
      <c r="K66" s="9"/>
      <c r="L66" s="9"/>
    </row>
    <row r="67" spans="1:12" s="117" customFormat="1" ht="18" customHeight="1" x14ac:dyDescent="0.35">
      <c r="A67" s="19"/>
      <c r="B67" s="113" t="s">
        <v>49</v>
      </c>
      <c r="C67" s="234"/>
      <c r="D67" s="324"/>
      <c r="E67" s="328"/>
      <c r="F67" s="324"/>
      <c r="G67" s="326"/>
      <c r="H67" s="34"/>
      <c r="I67" s="9"/>
      <c r="J67" s="9"/>
      <c r="K67" s="9"/>
      <c r="L67" s="9"/>
    </row>
    <row r="68" spans="1:12" s="150" customFormat="1" ht="18" customHeight="1" x14ac:dyDescent="0.35">
      <c r="A68" s="19"/>
      <c r="B68" s="149" t="s">
        <v>181</v>
      </c>
      <c r="C68" s="234"/>
      <c r="D68" s="151"/>
      <c r="E68" s="39"/>
      <c r="F68" s="151"/>
      <c r="G68" s="46"/>
      <c r="H68" s="34"/>
      <c r="I68" s="9"/>
      <c r="J68" s="9"/>
      <c r="K68" s="9"/>
      <c r="L68" s="9"/>
    </row>
    <row r="69" spans="1:12" s="117" customFormat="1" ht="10" customHeight="1" x14ac:dyDescent="0.35">
      <c r="A69" s="19"/>
      <c r="B69" s="20"/>
      <c r="C69" s="21"/>
      <c r="D69" s="119"/>
      <c r="E69" s="33"/>
      <c r="F69" s="119"/>
      <c r="G69" s="119"/>
      <c r="H69" s="34"/>
      <c r="I69" s="9"/>
      <c r="J69" s="9"/>
      <c r="K69" s="9"/>
      <c r="L69" s="9"/>
    </row>
    <row r="70" spans="1:12" s="117" customFormat="1" ht="18" customHeight="1" x14ac:dyDescent="0.35">
      <c r="A70" s="19"/>
      <c r="B70" s="113" t="s">
        <v>105</v>
      </c>
      <c r="C70" s="234"/>
      <c r="D70" s="324" t="s">
        <v>111</v>
      </c>
      <c r="E70" s="327"/>
      <c r="F70" s="323" t="s">
        <v>102</v>
      </c>
      <c r="G70" s="325"/>
      <c r="H70" s="34"/>
      <c r="I70" s="9"/>
      <c r="J70" s="9"/>
      <c r="K70" s="9"/>
      <c r="L70" s="9"/>
    </row>
    <row r="71" spans="1:12" s="117" customFormat="1" ht="18" customHeight="1" x14ac:dyDescent="0.35">
      <c r="A71" s="19"/>
      <c r="B71" s="113" t="s">
        <v>49</v>
      </c>
      <c r="C71" s="234"/>
      <c r="D71" s="324"/>
      <c r="E71" s="328"/>
      <c r="F71" s="324"/>
      <c r="G71" s="326"/>
      <c r="H71" s="34"/>
      <c r="I71" s="9"/>
      <c r="J71" s="9"/>
      <c r="K71" s="9"/>
      <c r="L71" s="9"/>
    </row>
    <row r="72" spans="1:12" s="150" customFormat="1" ht="18" customHeight="1" x14ac:dyDescent="0.35">
      <c r="A72" s="19"/>
      <c r="B72" s="149" t="s">
        <v>181</v>
      </c>
      <c r="C72" s="234"/>
      <c r="D72" s="151"/>
      <c r="E72" s="39"/>
      <c r="F72" s="151"/>
      <c r="G72" s="46"/>
      <c r="H72" s="34"/>
      <c r="I72" s="9"/>
      <c r="J72" s="9"/>
      <c r="K72" s="9"/>
      <c r="L72" s="9"/>
    </row>
    <row r="73" spans="1:12" s="117" customFormat="1" ht="10" customHeight="1" x14ac:dyDescent="0.35">
      <c r="A73" s="19"/>
      <c r="B73" s="20"/>
      <c r="C73" s="21"/>
      <c r="D73" s="119"/>
      <c r="E73" s="33"/>
      <c r="F73" s="119"/>
      <c r="G73" s="119"/>
      <c r="H73" s="34"/>
      <c r="I73" s="9"/>
      <c r="J73" s="9"/>
      <c r="K73" s="9"/>
      <c r="L73" s="9"/>
    </row>
    <row r="74" spans="1:12" s="117" customFormat="1" ht="18" customHeight="1" x14ac:dyDescent="0.35">
      <c r="A74" s="19"/>
      <c r="B74" s="113" t="s">
        <v>105</v>
      </c>
      <c r="C74" s="234"/>
      <c r="D74" s="324" t="s">
        <v>111</v>
      </c>
      <c r="E74" s="327"/>
      <c r="F74" s="323" t="s">
        <v>102</v>
      </c>
      <c r="G74" s="325"/>
      <c r="H74" s="34"/>
      <c r="I74" s="9"/>
      <c r="J74" s="9"/>
      <c r="K74" s="9"/>
      <c r="L74" s="9"/>
    </row>
    <row r="75" spans="1:12" s="117" customFormat="1" ht="18" customHeight="1" x14ac:dyDescent="0.35">
      <c r="A75" s="19"/>
      <c r="B75" s="113" t="s">
        <v>49</v>
      </c>
      <c r="C75" s="234"/>
      <c r="D75" s="324"/>
      <c r="E75" s="328"/>
      <c r="F75" s="324"/>
      <c r="G75" s="326"/>
      <c r="H75" s="34"/>
      <c r="I75" s="9"/>
      <c r="J75" s="9"/>
      <c r="K75" s="9"/>
      <c r="L75" s="9"/>
    </row>
    <row r="76" spans="1:12" s="150" customFormat="1" ht="18" customHeight="1" x14ac:dyDescent="0.35">
      <c r="A76" s="19"/>
      <c r="B76" s="149" t="s">
        <v>181</v>
      </c>
      <c r="C76" s="234"/>
      <c r="D76" s="151"/>
      <c r="E76" s="39"/>
      <c r="F76" s="151"/>
      <c r="G76" s="46"/>
      <c r="H76" s="34"/>
      <c r="I76" s="9"/>
      <c r="J76" s="9"/>
      <c r="K76" s="9"/>
      <c r="L76" s="9"/>
    </row>
    <row r="77" spans="1:12" s="117" customFormat="1" ht="10" customHeight="1" x14ac:dyDescent="0.35">
      <c r="A77" s="19"/>
      <c r="B77" s="20"/>
      <c r="C77" s="21"/>
      <c r="D77" s="119"/>
      <c r="E77" s="33"/>
      <c r="F77" s="119"/>
      <c r="G77" s="119"/>
      <c r="H77" s="34"/>
      <c r="I77" s="9"/>
      <c r="J77" s="9"/>
      <c r="K77" s="9"/>
      <c r="L77" s="9"/>
    </row>
    <row r="78" spans="1:12" s="117" customFormat="1" ht="18" customHeight="1" x14ac:dyDescent="0.35">
      <c r="A78" s="19"/>
      <c r="B78" s="113" t="s">
        <v>105</v>
      </c>
      <c r="C78" s="234"/>
      <c r="D78" s="324" t="s">
        <v>111</v>
      </c>
      <c r="E78" s="327"/>
      <c r="F78" s="323" t="s">
        <v>102</v>
      </c>
      <c r="G78" s="325"/>
      <c r="H78" s="34"/>
      <c r="I78" s="9"/>
      <c r="J78" s="9"/>
      <c r="K78" s="9"/>
      <c r="L78" s="9"/>
    </row>
    <row r="79" spans="1:12" s="117" customFormat="1" ht="18" customHeight="1" x14ac:dyDescent="0.35">
      <c r="A79" s="19"/>
      <c r="B79" s="113" t="s">
        <v>49</v>
      </c>
      <c r="C79" s="234"/>
      <c r="D79" s="324"/>
      <c r="E79" s="328"/>
      <c r="F79" s="324"/>
      <c r="G79" s="326"/>
      <c r="H79" s="34"/>
      <c r="I79" s="9"/>
      <c r="J79" s="9"/>
      <c r="K79" s="9"/>
      <c r="L79" s="9"/>
    </row>
    <row r="80" spans="1:12" s="150" customFormat="1" ht="18" customHeight="1" x14ac:dyDescent="0.35">
      <c r="A80" s="19"/>
      <c r="B80" s="149" t="s">
        <v>181</v>
      </c>
      <c r="C80" s="234"/>
      <c r="D80" s="151"/>
      <c r="E80" s="39"/>
      <c r="F80" s="151"/>
      <c r="G80" s="46"/>
      <c r="H80" s="34"/>
      <c r="I80" s="9"/>
      <c r="J80" s="9"/>
      <c r="K80" s="9"/>
      <c r="L80" s="9"/>
    </row>
    <row r="81" spans="1:12" s="117" customFormat="1" ht="10" customHeight="1" x14ac:dyDescent="0.35">
      <c r="A81" s="19"/>
      <c r="B81" s="20"/>
      <c r="C81" s="21"/>
      <c r="D81" s="119"/>
      <c r="E81" s="33"/>
      <c r="F81" s="119"/>
      <c r="G81" s="119"/>
      <c r="H81" s="34"/>
      <c r="I81" s="9"/>
      <c r="J81" s="9"/>
      <c r="K81" s="9"/>
      <c r="L81" s="9"/>
    </row>
    <row r="82" spans="1:12" s="117" customFormat="1" ht="18" customHeight="1" x14ac:dyDescent="0.35">
      <c r="A82" s="19"/>
      <c r="B82" s="113"/>
      <c r="C82" s="116"/>
      <c r="D82" s="119"/>
      <c r="E82" s="39"/>
      <c r="F82" s="41" t="s">
        <v>103</v>
      </c>
      <c r="G82" s="44">
        <f>SUM(G6+G10+G14+G18+G22+G26+G30+G34+G38+G42+G46+G50+G54+G58+G62+G66+G70+G74+G78)</f>
        <v>0</v>
      </c>
      <c r="H82" s="34"/>
      <c r="I82" s="9"/>
      <c r="J82" s="9"/>
      <c r="K82" s="9"/>
      <c r="L82" s="9"/>
    </row>
    <row r="83" spans="1:12" s="117" customFormat="1" ht="10" customHeight="1" x14ac:dyDescent="0.35">
      <c r="A83" s="24"/>
      <c r="B83" s="35"/>
      <c r="C83" s="35"/>
      <c r="D83" s="36"/>
      <c r="E83" s="37"/>
      <c r="F83" s="36"/>
      <c r="G83" s="36"/>
      <c r="H83" s="38"/>
      <c r="I83" s="9"/>
      <c r="J83" s="9"/>
      <c r="K83" s="9"/>
      <c r="L83" s="9"/>
    </row>
    <row r="84" spans="1:12" s="117" customFormat="1" ht="10" customHeight="1" x14ac:dyDescent="0.35">
      <c r="A84" s="9"/>
      <c r="B84" s="9"/>
      <c r="C84" s="9"/>
      <c r="D84" s="29"/>
      <c r="F84" s="29"/>
      <c r="G84" s="29"/>
      <c r="H84" s="9"/>
      <c r="I84" s="9"/>
      <c r="J84" s="9"/>
      <c r="K84" s="9"/>
      <c r="L84" s="9"/>
    </row>
  </sheetData>
  <sheetProtection algorithmName="SHA-512" hashValue="h0sET0qlUXwsskR5ah9wa2KE/eSKA2GGPlG1ED+9/6DOTvxhpH08Me/vc/AUOKPTCDSA1On5LU9NMlKFneBnRQ==" saltValue="BhqLWgvJErcd5z1MOkcrVA==" spinCount="100000" sheet="1" objects="1" scenarios="1"/>
  <mergeCells count="77">
    <mergeCell ref="D14:D15"/>
    <mergeCell ref="E14:E15"/>
    <mergeCell ref="F14:F15"/>
    <mergeCell ref="G14:G15"/>
    <mergeCell ref="D10:D11"/>
    <mergeCell ref="E10:E11"/>
    <mergeCell ref="F10:F11"/>
    <mergeCell ref="G10:G11"/>
    <mergeCell ref="B4:G4"/>
    <mergeCell ref="D6:D7"/>
    <mergeCell ref="E6:E7"/>
    <mergeCell ref="F6:F7"/>
    <mergeCell ref="G6:G7"/>
    <mergeCell ref="D22:D23"/>
    <mergeCell ref="E22:E23"/>
    <mergeCell ref="F22:F23"/>
    <mergeCell ref="G22:G23"/>
    <mergeCell ref="D18:D19"/>
    <mergeCell ref="E18:E19"/>
    <mergeCell ref="F18:F19"/>
    <mergeCell ref="G18:G19"/>
    <mergeCell ref="D30:D31"/>
    <mergeCell ref="E30:E31"/>
    <mergeCell ref="F30:F31"/>
    <mergeCell ref="G30:G31"/>
    <mergeCell ref="D26:D27"/>
    <mergeCell ref="E26:E27"/>
    <mergeCell ref="F26:F27"/>
    <mergeCell ref="G26:G27"/>
    <mergeCell ref="D38:D39"/>
    <mergeCell ref="E38:E39"/>
    <mergeCell ref="F38:F39"/>
    <mergeCell ref="G38:G39"/>
    <mergeCell ref="D34:D35"/>
    <mergeCell ref="E34:E35"/>
    <mergeCell ref="F34:F35"/>
    <mergeCell ref="G34:G35"/>
    <mergeCell ref="D46:D47"/>
    <mergeCell ref="E46:E47"/>
    <mergeCell ref="F46:F47"/>
    <mergeCell ref="G46:G47"/>
    <mergeCell ref="D42:D43"/>
    <mergeCell ref="E42:E43"/>
    <mergeCell ref="F42:F43"/>
    <mergeCell ref="G42:G43"/>
    <mergeCell ref="D54:D55"/>
    <mergeCell ref="E54:E55"/>
    <mergeCell ref="F54:F55"/>
    <mergeCell ref="G54:G55"/>
    <mergeCell ref="D50:D51"/>
    <mergeCell ref="E50:E51"/>
    <mergeCell ref="F50:F51"/>
    <mergeCell ref="G50:G51"/>
    <mergeCell ref="D62:D63"/>
    <mergeCell ref="E62:E63"/>
    <mergeCell ref="F62:F63"/>
    <mergeCell ref="G62:G63"/>
    <mergeCell ref="D58:D59"/>
    <mergeCell ref="E58:E59"/>
    <mergeCell ref="F58:F59"/>
    <mergeCell ref="G58:G59"/>
    <mergeCell ref="D70:D71"/>
    <mergeCell ref="E70:E71"/>
    <mergeCell ref="F70:F71"/>
    <mergeCell ref="G70:G71"/>
    <mergeCell ref="D66:D67"/>
    <mergeCell ref="E66:E67"/>
    <mergeCell ref="F66:F67"/>
    <mergeCell ref="G66:G67"/>
    <mergeCell ref="D78:D79"/>
    <mergeCell ref="E78:E79"/>
    <mergeCell ref="F78:F79"/>
    <mergeCell ref="G78:G79"/>
    <mergeCell ref="D74:D75"/>
    <mergeCell ref="E74:E75"/>
    <mergeCell ref="F74:F75"/>
    <mergeCell ref="G74:G75"/>
  </mergeCells>
  <dataValidations count="2">
    <dataValidation type="list" allowBlank="1" showInputMessage="1" showErrorMessage="1" sqref="E6:E8 E74:E76 E10:E12 E14:E16 E18:E20 E22:E24 E26:E28 E30:E32 E34:E36 E38:E40 E42:E44 E46:E48 E50:E52 E54:E56 E58:E60 E62:E64 E66:E68 E70:E72 E78:E80" xr:uid="{00000000-0002-0000-0600-000000000000}">
      <formula1>Dokumentenart</formula1>
    </dataValidation>
    <dataValidation type="list" allowBlank="1" showInputMessage="1" showErrorMessage="1" sqref="C8 C12 C16 C20 C24 C28 C32 C36 C40 C44 C48 C52 C56 C60 C64 C68 C72 C76 C80" xr:uid="{CC7715C7-105A-4C99-949A-6CA65BFB1B6E}">
      <formula1>Kompetenzzuordnung</formula1>
    </dataValidation>
  </dataValidations>
  <printOptions horizontalCentered="1"/>
  <pageMargins left="0.39370078740157483" right="0.39370078740157483" top="1.5748031496062993" bottom="0.59055118110236227" header="0.39370078740157483" footer="0.31496062992125984"/>
  <pageSetup paperSize="9" scale="92" fitToHeight="0" orientation="landscape" horizontalDpi="300" verticalDpi="300" r:id="rId1"/>
  <headerFooter>
    <oddHeader>&amp;L&amp;"Verdana,Standard"&amp;9&amp;G&amp;C&amp;"Verdana,Fett"&amp;12
IPMA Level D
Antrag auf Rezertifizierung
Selbststudium&amp;R&amp;G</oddHeader>
    <oddFooter>&amp;L&amp;"Verdana,Standard"&amp;9© VZPM&amp;C&amp;"Verdana,Standard"&amp;9&amp;F&amp;R&amp;"Verdana,Standard"&amp;9&amp;A Seite &amp;P/&amp;N</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14"/>
  <sheetViews>
    <sheetView showGridLines="0" zoomScaleNormal="100" workbookViewId="0">
      <selection activeCell="C6" sqref="C6"/>
    </sheetView>
  </sheetViews>
  <sheetFormatPr baseColWidth="10" defaultColWidth="11.453125" defaultRowHeight="11.5" x14ac:dyDescent="0.35"/>
  <cols>
    <col min="1" max="1" width="1.7265625" style="9" customWidth="1"/>
    <col min="2" max="2" width="30.7265625" style="9" customWidth="1"/>
    <col min="3" max="3" width="60.7265625" style="9" customWidth="1"/>
    <col min="4" max="4" width="6.7265625" style="29" customWidth="1"/>
    <col min="5" max="5" width="15.7265625" style="117" customWidth="1"/>
    <col min="6" max="6" width="10.7265625" style="29" customWidth="1"/>
    <col min="7" max="7" width="7.7265625" style="29" customWidth="1"/>
    <col min="8" max="8" width="10.7265625" style="29" customWidth="1"/>
    <col min="9" max="9" width="7.7265625" style="29" customWidth="1"/>
    <col min="10" max="10" width="1.7265625" style="9" customWidth="1"/>
    <col min="11" max="16384" width="11.453125" style="9"/>
  </cols>
  <sheetData>
    <row r="1" spans="1:14" s="117" customFormat="1" ht="10" customHeight="1" x14ac:dyDescent="0.35">
      <c r="A1" s="16"/>
      <c r="B1" s="17"/>
      <c r="C1" s="17"/>
      <c r="D1" s="30"/>
      <c r="E1" s="31"/>
      <c r="F1" s="30"/>
      <c r="G1" s="30"/>
      <c r="H1" s="30"/>
      <c r="I1" s="30"/>
      <c r="J1" s="32"/>
      <c r="K1" s="9"/>
      <c r="L1" s="9"/>
      <c r="M1" s="9"/>
      <c r="N1" s="9"/>
    </row>
    <row r="2" spans="1:14" s="117" customFormat="1" ht="18" customHeight="1" x14ac:dyDescent="0.35">
      <c r="A2" s="19"/>
      <c r="B2" s="20" t="s">
        <v>11</v>
      </c>
      <c r="C2" s="21"/>
      <c r="D2" s="119"/>
      <c r="E2" s="33"/>
      <c r="F2" s="119"/>
      <c r="G2" s="119"/>
      <c r="H2" s="119"/>
      <c r="I2" s="119"/>
      <c r="J2" s="34"/>
      <c r="K2" s="9"/>
      <c r="L2" s="9"/>
      <c r="M2" s="9"/>
      <c r="N2" s="9"/>
    </row>
    <row r="3" spans="1:14" s="117" customFormat="1" ht="10" customHeight="1" x14ac:dyDescent="0.35">
      <c r="A3" s="19"/>
      <c r="B3" s="20"/>
      <c r="C3" s="21"/>
      <c r="D3" s="119"/>
      <c r="E3" s="33"/>
      <c r="F3" s="119"/>
      <c r="G3" s="119"/>
      <c r="H3" s="119"/>
      <c r="I3" s="119"/>
      <c r="J3" s="34"/>
      <c r="K3" s="9"/>
      <c r="L3" s="9"/>
      <c r="M3" s="9"/>
      <c r="N3" s="9"/>
    </row>
    <row r="4" spans="1:14" s="117" customFormat="1" ht="28" customHeight="1" x14ac:dyDescent="0.35">
      <c r="A4" s="42"/>
      <c r="B4" s="297" t="s">
        <v>172</v>
      </c>
      <c r="C4" s="297"/>
      <c r="D4" s="297"/>
      <c r="E4" s="297"/>
      <c r="F4" s="297"/>
      <c r="G4" s="297"/>
      <c r="H4" s="297"/>
      <c r="I4" s="297"/>
      <c r="J4" s="34"/>
      <c r="K4" s="9"/>
      <c r="L4" s="9"/>
      <c r="M4" s="9"/>
      <c r="N4" s="9"/>
    </row>
    <row r="5" spans="1:14" s="117" customFormat="1" ht="12" customHeight="1" x14ac:dyDescent="0.35">
      <c r="A5" s="19"/>
      <c r="B5" s="20"/>
      <c r="C5" s="21"/>
      <c r="D5" s="119"/>
      <c r="E5" s="121" t="s">
        <v>116</v>
      </c>
      <c r="F5" s="119"/>
      <c r="G5" s="119"/>
      <c r="H5" s="119"/>
      <c r="I5" s="119"/>
      <c r="J5" s="34"/>
      <c r="K5" s="9"/>
      <c r="L5" s="9"/>
      <c r="M5" s="9"/>
      <c r="N5" s="9"/>
    </row>
    <row r="6" spans="1:14" s="117" customFormat="1" ht="36" customHeight="1" x14ac:dyDescent="0.35">
      <c r="A6" s="19"/>
      <c r="B6" s="113" t="s">
        <v>112</v>
      </c>
      <c r="C6" s="234"/>
      <c r="D6" s="119" t="s">
        <v>95</v>
      </c>
      <c r="E6" s="123"/>
      <c r="F6" s="323" t="s">
        <v>97</v>
      </c>
      <c r="G6" s="329">
        <f>IF(C6&lt;&gt;"",40,0)</f>
        <v>0</v>
      </c>
      <c r="H6" s="323" t="s">
        <v>98</v>
      </c>
      <c r="I6" s="325"/>
      <c r="J6" s="34"/>
      <c r="K6" s="9"/>
      <c r="L6" s="9"/>
      <c r="M6" s="9"/>
      <c r="N6" s="9"/>
    </row>
    <row r="7" spans="1:14" s="117" customFormat="1" ht="36" customHeight="1" x14ac:dyDescent="0.35">
      <c r="A7" s="19"/>
      <c r="B7" s="113" t="s">
        <v>113</v>
      </c>
      <c r="C7" s="234"/>
      <c r="D7" s="119" t="s">
        <v>96</v>
      </c>
      <c r="E7" s="123"/>
      <c r="F7" s="324"/>
      <c r="G7" s="330"/>
      <c r="H7" s="324"/>
      <c r="I7" s="326"/>
      <c r="J7" s="34"/>
      <c r="K7" s="9"/>
      <c r="L7" s="9"/>
      <c r="M7" s="9"/>
      <c r="N7" s="9"/>
    </row>
    <row r="8" spans="1:14" s="117" customFormat="1" ht="10" customHeight="1" x14ac:dyDescent="0.35">
      <c r="A8" s="19"/>
      <c r="B8" s="20"/>
      <c r="C8" s="21"/>
      <c r="D8" s="119"/>
      <c r="E8" s="33"/>
      <c r="F8" s="119"/>
      <c r="G8" s="119"/>
      <c r="H8" s="119"/>
      <c r="I8" s="119"/>
      <c r="J8" s="34"/>
      <c r="K8" s="9"/>
      <c r="L8" s="9"/>
      <c r="M8" s="9"/>
      <c r="N8" s="9"/>
    </row>
    <row r="9" spans="1:14" s="117" customFormat="1" ht="36" customHeight="1" x14ac:dyDescent="0.35">
      <c r="A9" s="19"/>
      <c r="B9" s="138" t="s">
        <v>112</v>
      </c>
      <c r="C9" s="234"/>
      <c r="D9" s="119" t="s">
        <v>95</v>
      </c>
      <c r="E9" s="123"/>
      <c r="F9" s="323" t="s">
        <v>97</v>
      </c>
      <c r="G9" s="329">
        <f>IF(C9&lt;&gt;"",40,0)</f>
        <v>0</v>
      </c>
      <c r="H9" s="323" t="s">
        <v>98</v>
      </c>
      <c r="I9" s="325"/>
      <c r="J9" s="34"/>
      <c r="K9" s="9"/>
      <c r="L9" s="9"/>
      <c r="M9" s="9"/>
      <c r="N9" s="9"/>
    </row>
    <row r="10" spans="1:14" s="117" customFormat="1" ht="36" customHeight="1" x14ac:dyDescent="0.35">
      <c r="A10" s="19"/>
      <c r="B10" s="138" t="s">
        <v>113</v>
      </c>
      <c r="C10" s="234"/>
      <c r="D10" s="119" t="s">
        <v>96</v>
      </c>
      <c r="E10" s="123"/>
      <c r="F10" s="324"/>
      <c r="G10" s="330"/>
      <c r="H10" s="324"/>
      <c r="I10" s="326"/>
      <c r="J10" s="34"/>
      <c r="K10" s="9"/>
      <c r="L10" s="9"/>
      <c r="M10" s="9"/>
      <c r="N10" s="9"/>
    </row>
    <row r="11" spans="1:14" s="117" customFormat="1" ht="10" customHeight="1" x14ac:dyDescent="0.35">
      <c r="A11" s="19"/>
      <c r="B11" s="20"/>
      <c r="C11" s="21"/>
      <c r="D11" s="119"/>
      <c r="E11" s="33"/>
      <c r="F11" s="119"/>
      <c r="G11" s="119"/>
      <c r="H11" s="119"/>
      <c r="I11" s="119"/>
      <c r="J11" s="34"/>
      <c r="K11" s="9"/>
      <c r="L11" s="9"/>
      <c r="M11" s="9"/>
      <c r="N11" s="9"/>
    </row>
    <row r="12" spans="1:14" s="117" customFormat="1" ht="18" customHeight="1" x14ac:dyDescent="0.35">
      <c r="A12" s="19"/>
      <c r="B12" s="113"/>
      <c r="C12" s="116"/>
      <c r="D12" s="119"/>
      <c r="E12" s="39"/>
      <c r="F12" s="41" t="s">
        <v>99</v>
      </c>
      <c r="G12" s="44">
        <f>SUM(G6+G9)</f>
        <v>0</v>
      </c>
      <c r="H12" s="119"/>
      <c r="I12" s="40"/>
      <c r="J12" s="34"/>
      <c r="K12" s="9"/>
      <c r="L12" s="9"/>
      <c r="M12" s="9"/>
      <c r="N12" s="9"/>
    </row>
    <row r="13" spans="1:14" s="117" customFormat="1" ht="10" customHeight="1" x14ac:dyDescent="0.35">
      <c r="A13" s="24"/>
      <c r="B13" s="35"/>
      <c r="C13" s="35"/>
      <c r="D13" s="36"/>
      <c r="E13" s="37"/>
      <c r="F13" s="36"/>
      <c r="G13" s="36"/>
      <c r="H13" s="36"/>
      <c r="I13" s="36"/>
      <c r="J13" s="38"/>
      <c r="K13" s="9"/>
      <c r="L13" s="9"/>
      <c r="M13" s="9"/>
      <c r="N13" s="9"/>
    </row>
    <row r="14" spans="1:14" s="117" customFormat="1" ht="10" customHeight="1" x14ac:dyDescent="0.35">
      <c r="A14" s="9"/>
      <c r="B14" s="9"/>
      <c r="C14" s="9"/>
      <c r="D14" s="29"/>
      <c r="F14" s="29"/>
      <c r="G14" s="29"/>
      <c r="H14" s="29"/>
      <c r="I14" s="29"/>
      <c r="J14" s="9"/>
      <c r="K14" s="9"/>
      <c r="L14" s="9"/>
      <c r="M14" s="9"/>
      <c r="N14" s="9"/>
    </row>
  </sheetData>
  <sheetProtection algorithmName="SHA-512" hashValue="O/YbqGee5jDHHWLdZXi54heG9N0ZIwduM0XCzxhTyLbkEFWmISCh7WyVy3zG6YyeYe5SbDBZLyouOkdlp9tvkg==" saltValue="r/Q8MwE9nhTh7v1qgB6eQw==" spinCount="100000" sheet="1" objects="1" scenarios="1"/>
  <mergeCells count="9">
    <mergeCell ref="F9:F10"/>
    <mergeCell ref="G9:G10"/>
    <mergeCell ref="H9:H10"/>
    <mergeCell ref="I9:I10"/>
    <mergeCell ref="B4:I4"/>
    <mergeCell ref="F6:F7"/>
    <mergeCell ref="G6:G7"/>
    <mergeCell ref="H6:H7"/>
    <mergeCell ref="I6:I7"/>
  </mergeCells>
  <printOptions horizontalCentered="1"/>
  <pageMargins left="0.39370078740157483" right="0.39370078740157483" top="1.5748031496062993" bottom="0.59055118110236227" header="0.39370078740157483" footer="0.31496062992125984"/>
  <pageSetup paperSize="9" scale="90" fitToHeight="0" orientation="landscape" horizontalDpi="300" verticalDpi="300" r:id="rId1"/>
  <headerFooter>
    <oddHeader>&amp;L&amp;"Verdana,Standard"&amp;9&amp;G&amp;C&amp;"Verdana,Fett"&amp;12
IPMA Level D
Antrag auf Rezertifizierung
Fachlich verwandte Zertifizierungen&amp;R&amp;G</oddHeader>
    <oddFooter>&amp;L&amp;"Verdana,Standard"&amp;9© VZPM&amp;C&amp;"Verdana,Standard"&amp;9&amp;F&amp;R&amp;"Verdana,Standard"&amp;9&amp;A Seite &amp;P/&amp;N</oddFooter>
  </headerFooter>
  <legacyDrawingHF r:id="rId2"/>
  <extLst>
    <ext xmlns:x14="http://schemas.microsoft.com/office/spreadsheetml/2009/9/main" uri="{CCE6A557-97BC-4b89-ADB6-D9C93CAAB3DF}">
      <x14:dataValidations xmlns:xm="http://schemas.microsoft.com/office/excel/2006/main" count="1">
        <x14:dataValidation type="date" allowBlank="1" showInputMessage="1" showErrorMessage="1" error="Datum liegt ausserhalb der Rezertifizierungsperiode!" xr:uid="{08DC17C7-1EAA-4B2A-BED3-BF5F35062287}">
          <x14:formula1>
            <xm:f>Pers!$D$17</xm:f>
          </x14:formula1>
          <x14:formula2>
            <xm:f>Pers!$D$18</xm:f>
          </x14:formula2>
          <xm:sqref>E6:E7 E9:E10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62952C7816385441BAECF8AA76A70E93" ma:contentTypeVersion="11" ma:contentTypeDescription="Ein neues Dokument erstellen." ma:contentTypeScope="" ma:versionID="557456ff0673f942c0ac03564a0abaac">
  <xsd:schema xmlns:xsd="http://www.w3.org/2001/XMLSchema" xmlns:xs="http://www.w3.org/2001/XMLSchema" xmlns:p="http://schemas.microsoft.com/office/2006/metadata/properties" xmlns:ns2="727c0676-8d94-45df-a38d-2711df7eff80" xmlns:ns3="1e4f8432-9bd6-41c9-b762-3ba18068fcea" targetNamespace="http://schemas.microsoft.com/office/2006/metadata/properties" ma:root="true" ma:fieldsID="70265498303d137cb9378f0b8a394953" ns2:_="" ns3:_="">
    <xsd:import namespace="727c0676-8d94-45df-a38d-2711df7eff80"/>
    <xsd:import namespace="1e4f8432-9bd6-41c9-b762-3ba18068fce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7c0676-8d94-45df-a38d-2711df7eff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e4f8432-9bd6-41c9-b762-3ba18068fcea"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E6C78A-B356-4D91-8A2E-75280E3B2DC0}">
  <ds:schemaRefs>
    <ds:schemaRef ds:uri="http://schemas.microsoft.com/sharepoint/v3/contenttype/forms"/>
  </ds:schemaRefs>
</ds:datastoreItem>
</file>

<file path=customXml/itemProps2.xml><?xml version="1.0" encoding="utf-8"?>
<ds:datastoreItem xmlns:ds="http://schemas.openxmlformats.org/officeDocument/2006/customXml" ds:itemID="{69FCD8E5-3B8C-4C6A-BE18-8FCEB77CA60E}">
  <ds:schemaRefs>
    <ds:schemaRef ds:uri="af8d43f7-26e5-45e3-b1c1-646c8735c409"/>
    <ds:schemaRef ds:uri="http://schemas.openxmlformats.org/package/2006/metadata/core-properties"/>
    <ds:schemaRef ds:uri="http://schemas.microsoft.com/office/2006/documentManagement/types"/>
    <ds:schemaRef ds:uri="http://schemas.microsoft.com/office/infopath/2007/PartnerControls"/>
    <ds:schemaRef ds:uri="http://purl.org/dc/terms/"/>
    <ds:schemaRef ds:uri="http://purl.org/dc/elements/1.1/"/>
    <ds:schemaRef ds:uri="http://schemas.microsoft.com/office/2006/metadata/properties"/>
    <ds:schemaRef ds:uri="81a12181-9cb0-4722-b283-4886528fdeda"/>
    <ds:schemaRef ds:uri="http://www.w3.org/XML/1998/namespace"/>
    <ds:schemaRef ds:uri="http://purl.org/dc/dcmitype/"/>
  </ds:schemaRefs>
</ds:datastoreItem>
</file>

<file path=customXml/itemProps3.xml><?xml version="1.0" encoding="utf-8"?>
<ds:datastoreItem xmlns:ds="http://schemas.openxmlformats.org/officeDocument/2006/customXml" ds:itemID="{23C02749-F413-45C8-92A3-3411DACDAA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7c0676-8d94-45df-a38d-2711df7eff80"/>
    <ds:schemaRef ds:uri="1e4f8432-9bd6-41c9-b762-3ba18068fc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17</vt:i4>
      </vt:variant>
      <vt:variant>
        <vt:lpstr>Benannte Bereiche</vt:lpstr>
      </vt:variant>
      <vt:variant>
        <vt:i4>76</vt:i4>
      </vt:variant>
    </vt:vector>
  </HeadingPairs>
  <TitlesOfParts>
    <vt:vector size="93" baseType="lpstr">
      <vt:lpstr>Tips</vt:lpstr>
      <vt:lpstr>Pers</vt:lpstr>
      <vt:lpstr>Sum</vt:lpstr>
      <vt:lpstr>Pos</vt:lpstr>
      <vt:lpstr>Edu1</vt:lpstr>
      <vt:lpstr>Edu2</vt:lpstr>
      <vt:lpstr>Edu3</vt:lpstr>
      <vt:lpstr>Edu4</vt:lpstr>
      <vt:lpstr>Edu5</vt:lpstr>
      <vt:lpstr>Edu6</vt:lpstr>
      <vt:lpstr>Edu7</vt:lpstr>
      <vt:lpstr>PM</vt:lpstr>
      <vt:lpstr>Agil</vt:lpstr>
      <vt:lpstr>SAPM</vt:lpstr>
      <vt:lpstr>SAagil</vt:lpstr>
      <vt:lpstr>Admin</vt:lpstr>
      <vt:lpstr>Vorgaben</vt:lpstr>
      <vt:lpstr>Agile_Rollen</vt:lpstr>
      <vt:lpstr>Anrede</vt:lpstr>
      <vt:lpstr>Beschluss</vt:lpstr>
      <vt:lpstr>BillingAddressLine1</vt:lpstr>
      <vt:lpstr>BillingAddressLine2</vt:lpstr>
      <vt:lpstr>BillingCountry</vt:lpstr>
      <vt:lpstr>BillingLocality</vt:lpstr>
      <vt:lpstr>BillingPoBox</vt:lpstr>
      <vt:lpstr>BillingPostcode</vt:lpstr>
      <vt:lpstr>BillingStreetAndNumber</vt:lpstr>
      <vt:lpstr>Branchen</vt:lpstr>
      <vt:lpstr>CandidateAddressLine1</vt:lpstr>
      <vt:lpstr>CandidateBirthday</vt:lpstr>
      <vt:lpstr>CandidateCountry</vt:lpstr>
      <vt:lpstr>CandidateEmail</vt:lpstr>
      <vt:lpstr>CandidateFunction</vt:lpstr>
      <vt:lpstr>CandidateLocality</vt:lpstr>
      <vt:lpstr>CandidateMobilePhone</vt:lpstr>
      <vt:lpstr>CandidateName</vt:lpstr>
      <vt:lpstr>CandidateNationality</vt:lpstr>
      <vt:lpstr>CandidatePhone</vt:lpstr>
      <vt:lpstr>CandidatePlaceOfBirth</vt:lpstr>
      <vt:lpstr>CandidatePoBox</vt:lpstr>
      <vt:lpstr>CandidatePostcode</vt:lpstr>
      <vt:lpstr>CandidateStreetAndNumber</vt:lpstr>
      <vt:lpstr>CandidateSurname</vt:lpstr>
      <vt:lpstr>CandidateTitle</vt:lpstr>
      <vt:lpstr>CertCertificate</vt:lpstr>
      <vt:lpstr>CertLanguageCertificate</vt:lpstr>
      <vt:lpstr>CertLevel</vt:lpstr>
      <vt:lpstr>CompanyAddressLine1</vt:lpstr>
      <vt:lpstr>CompanyCountry</vt:lpstr>
      <vt:lpstr>CompanyDepartment</vt:lpstr>
      <vt:lpstr>CompanyEmail</vt:lpstr>
      <vt:lpstr>CompanyIndustry</vt:lpstr>
      <vt:lpstr>CompanyLocality</vt:lpstr>
      <vt:lpstr>CompanyMobilePhone</vt:lpstr>
      <vt:lpstr>CompanyName</vt:lpstr>
      <vt:lpstr>CompanyPhone</vt:lpstr>
      <vt:lpstr>CompanyPoBox</vt:lpstr>
      <vt:lpstr>CompanyPostcode</vt:lpstr>
      <vt:lpstr>CompanyStreetAndNumber</vt:lpstr>
      <vt:lpstr>Dokumentenart</vt:lpstr>
      <vt:lpstr>Admin!Druckbereich</vt:lpstr>
      <vt:lpstr>Agil!Druckbereich</vt:lpstr>
      <vt:lpstr>'Edu1'!Druckbereich</vt:lpstr>
      <vt:lpstr>'Edu2'!Druckbereich</vt:lpstr>
      <vt:lpstr>'Edu3'!Druckbereich</vt:lpstr>
      <vt:lpstr>'Edu4'!Druckbereich</vt:lpstr>
      <vt:lpstr>'Edu5'!Druckbereich</vt:lpstr>
      <vt:lpstr>'Edu6'!Druckbereich</vt:lpstr>
      <vt:lpstr>'Edu7'!Druckbereich</vt:lpstr>
      <vt:lpstr>Pers!Druckbereich</vt:lpstr>
      <vt:lpstr>PM!Druckbereich</vt:lpstr>
      <vt:lpstr>Pos!Druckbereich</vt:lpstr>
      <vt:lpstr>SAagil!Druckbereich</vt:lpstr>
      <vt:lpstr>SAPM!Druckbereich</vt:lpstr>
      <vt:lpstr>Sum!Druckbereich</vt:lpstr>
      <vt:lpstr>Tips!Druckbereich</vt:lpstr>
      <vt:lpstr>Vorgaben!Druckbereich</vt:lpstr>
      <vt:lpstr>Empfehlung</vt:lpstr>
      <vt:lpstr>Entscheid</vt:lpstr>
      <vt:lpstr>Geprüft</vt:lpstr>
      <vt:lpstr>InvoiceAdditionalDetails</vt:lpstr>
      <vt:lpstr>InvoiceRecipient</vt:lpstr>
      <vt:lpstr>Kompetenzzuordnung</vt:lpstr>
      <vt:lpstr>Komplexität</vt:lpstr>
      <vt:lpstr>Länder</vt:lpstr>
      <vt:lpstr>PreviousCertificationExpirationDate</vt:lpstr>
      <vt:lpstr>PreviousCertificationLevel</vt:lpstr>
      <vt:lpstr>PreviousCertificationNumber</vt:lpstr>
      <vt:lpstr>Projektrollen</vt:lpstr>
      <vt:lpstr>Rechnung_an</vt:lpstr>
      <vt:lpstr>Selbstbeurteilung</vt:lpstr>
      <vt:lpstr>Sprachen</vt:lpstr>
      <vt:lpstr>Zertifikate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Jean-Pierre Widmann</dc:creator>
  <cp:lastModifiedBy>Jean-Pierre Widmann</cp:lastModifiedBy>
  <cp:lastPrinted>2023-01-12T08:52:17Z</cp:lastPrinted>
  <dcterms:created xsi:type="dcterms:W3CDTF">2010-05-03T13:28:30Z</dcterms:created>
  <dcterms:modified xsi:type="dcterms:W3CDTF">2023-01-20T16:26:57Z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0x01010062952C7816385441BAECF8AA76A70E93</vt:lpwstr>
  </property>
  <property fmtid="{D5CDD505-2E9C-101B-9397-08002B2CF9AE}" pid="3" name="Order">
    <vt:r8>190600</vt:r8>
  </property>
</Properties>
</file>