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C:\Users\Jean-PierreWidmann\Documents\VZPM\Projekte\CH-IPMA ICR4-ICB4\TP Prozesse\Lieferobjekte\Rezertifizierung\"/>
    </mc:Choice>
  </mc:AlternateContent>
  <xr:revisionPtr revIDLastSave="0" documentId="13_ncr:1_{337BB457-CAC6-4185-B6D4-BC814AA17193}" xr6:coauthVersionLast="45" xr6:coauthVersionMax="45" xr10:uidLastSave="{00000000-0000-0000-0000-000000000000}"/>
  <workbookProtection workbookAlgorithmName="SHA-512" workbookHashValue="ejIIZsuvJzLk9q7ZasJsrQGWauQSDPNm0cTJbZ0ADDMY/tGN1uTwB/QzTHAb0qJDK83qY0nI0/kgntug/Z7zIg==" workbookSaltValue="p52k6bu+ud7Wr6I1F39e4Q==" workbookSpinCount="100000" lockStructure="1"/>
  <bookViews>
    <workbookView xWindow="1605" yWindow="2670" windowWidth="28800" windowHeight="15435" xr2:uid="{00000000-000D-0000-FFFF-FFFF00000000}"/>
  </bookViews>
  <sheets>
    <sheet name="Tips" sheetId="22" r:id="rId1"/>
    <sheet name="Pers" sheetId="13" r:id="rId2"/>
    <sheet name="Sum" sheetId="17" r:id="rId3"/>
    <sheet name="Pos" sheetId="20" r:id="rId4"/>
    <sheet name="Edu1" sheetId="5" r:id="rId5"/>
    <sheet name="Edu2" sheetId="7" r:id="rId6"/>
    <sheet name="Edu3" sheetId="8" r:id="rId7"/>
    <sheet name="Edu4" sheetId="9" r:id="rId8"/>
    <sheet name="Edu5" sheetId="10" r:id="rId9"/>
    <sheet name="Edu6" sheetId="12" r:id="rId10"/>
    <sheet name="Edu7" sheetId="11" r:id="rId11"/>
    <sheet name="PM" sheetId="4" r:id="rId12"/>
    <sheet name="SAMP" sheetId="21" r:id="rId13"/>
    <sheet name="Admin" sheetId="3" r:id="rId14"/>
    <sheet name="Vorgaben" sheetId="2" state="hidden" r:id="rId15"/>
  </sheets>
  <externalReferences>
    <externalReference r:id="rId16"/>
    <externalReference r:id="rId17"/>
    <externalReference r:id="rId18"/>
  </externalReferences>
  <definedNames>
    <definedName name="Anrede" localSheetId="3">[1]Vorgaben!$B$1:$B$2</definedName>
    <definedName name="Anrede" localSheetId="12">[2]Vorgaben!$B$1:$B$2</definedName>
    <definedName name="Anrede" localSheetId="0">[3]Vorgaben!$B$1:$B$2</definedName>
    <definedName name="Anrede">Vorgaben!$B$1:$B$2</definedName>
    <definedName name="Antragsprüfer" localSheetId="12">[2]Vorgaben!$B$137:$B$143</definedName>
    <definedName name="Antragsprüfer" localSheetId="0">[3]Vorgaben!$B$137:$B$143</definedName>
    <definedName name="Antragsprüfer">[1]Vorgaben!$B$141:$B$147</definedName>
    <definedName name="Beschluss" localSheetId="3">[1]Vorgaben!$B$69:$B$70</definedName>
    <definedName name="Beschluss" localSheetId="12">[2]Vorgaben!$B$69:$B$70</definedName>
    <definedName name="Beschluss" localSheetId="0">[3]Vorgaben!$B$69:$B$70</definedName>
    <definedName name="Beschluss">Vorgaben!$B$38:$B$39</definedName>
    <definedName name="BillingAddressLine1">Pers!$D$62</definedName>
    <definedName name="BillingAddressLine2">Pers!$D$63</definedName>
    <definedName name="BillingCountry">Pers!$D$68</definedName>
    <definedName name="BillingLocality">Pers!$D$67</definedName>
    <definedName name="BillingPoBox">Pers!$D$65</definedName>
    <definedName name="BillingPostcode">Pers!$D$66</definedName>
    <definedName name="BillingStreetAndNumber">Pers!$D$64</definedName>
    <definedName name="Branchen" localSheetId="3">[1]Vorgaben!$B$4:$B$17</definedName>
    <definedName name="Branchen" localSheetId="12">[2]Vorgaben!$B$4:$B$17</definedName>
    <definedName name="Branchen" localSheetId="0">[3]Vorgaben!$B$4:$B$17</definedName>
    <definedName name="Branchen">Vorgaben!$B$4:$B$17</definedName>
    <definedName name="CandidateAddressLine1">Pers!$D$32</definedName>
    <definedName name="CandidateBirthday">Pers!$D$27</definedName>
    <definedName name="CandidateCountry">Pers!$D$37</definedName>
    <definedName name="CandidateEmail">Pers!$D$40</definedName>
    <definedName name="CandidateFunction">Pers!$D$24</definedName>
    <definedName name="CandidateLocality">Pers!$D$36</definedName>
    <definedName name="CandidateMobilePhone">Pers!$D$39</definedName>
    <definedName name="CandidateName">Pers!$D$26</definedName>
    <definedName name="CandidateNationality">Pers!$D$28</definedName>
    <definedName name="CandidatePhone">Pers!$D$38</definedName>
    <definedName name="CandidatePlaceOfBirth">Pers!$D$29</definedName>
    <definedName name="CandidatePoBox">Pers!$D$34</definedName>
    <definedName name="CandidatePostcode">Pers!$D$35</definedName>
    <definedName name="CandidateStreetAndNumber">Pers!$D$33</definedName>
    <definedName name="CandidateSurname">Pers!$D$25</definedName>
    <definedName name="CandidateTitle">Pers!$D$23</definedName>
    <definedName name="CertCertificate">Pers!$D$13</definedName>
    <definedName name="CertLanguageCertificate">Pers!$D$14</definedName>
    <definedName name="CertLevel">Pers!$D$12</definedName>
    <definedName name="CompanyAddressLine1">Pers!$D$46</definedName>
    <definedName name="CompanyCountry">Pers!$D$51</definedName>
    <definedName name="CompanyDepartment">Pers!$D$45</definedName>
    <definedName name="CompanyEmail">Pers!$D$54</definedName>
    <definedName name="CompanyIndustry">Pers!$D$43</definedName>
    <definedName name="CompanyLocality">Pers!$D$50</definedName>
    <definedName name="CompanyMobilePhone">Pers!$D$53</definedName>
    <definedName name="CompanyName">Pers!$D$44</definedName>
    <definedName name="CompanyPhone">Pers!$D$52</definedName>
    <definedName name="CompanyPoBox">Pers!$D$48</definedName>
    <definedName name="CompanyPostcode">Pers!$D$49</definedName>
    <definedName name="CompanyStreetAndNumber">Pers!$D$47</definedName>
    <definedName name="Dokumentenart" localSheetId="12">[2]Vorgaben!$B$145:$B$148</definedName>
    <definedName name="Dokumentenart" localSheetId="0">[3]Vorgaben!$B$145:$B$148</definedName>
    <definedName name="Dokumentenart">Vorgaben!$B$27:$B$30</definedName>
    <definedName name="_xlnm.Print_Area" localSheetId="13">Admin!$A$1:$E$19</definedName>
    <definedName name="_xlnm.Print_Area" localSheetId="4">'Edu1'!$A$1:$J$91</definedName>
    <definedName name="_xlnm.Print_Area" localSheetId="5">'Edu2'!$A$1:$J$83</definedName>
    <definedName name="_xlnm.Print_Area" localSheetId="6">'Edu3'!$A$1:$J$39</definedName>
    <definedName name="_xlnm.Print_Area" localSheetId="7">'Edu4'!$A$1:$H$83</definedName>
    <definedName name="_xlnm.Print_Area" localSheetId="8">'Edu5'!$A$1:$J$13</definedName>
    <definedName name="_xlnm.Print_Area" localSheetId="9">'Edu6'!$A$1:$K$22</definedName>
    <definedName name="_xlnm.Print_Area" localSheetId="10">'Edu7'!$A$1:$J$31</definedName>
    <definedName name="_xlnm.Print_Area" localSheetId="1">Pers!$A$1:$L$72</definedName>
    <definedName name="_xlnm.Print_Area" localSheetId="11">PM!$A$1:$K$159</definedName>
    <definedName name="_xlnm.Print_Area" localSheetId="3">Pos!$A$1:$K$13</definedName>
    <definedName name="_xlnm.Print_Area" localSheetId="12">SAMP!$A$1:$G$230</definedName>
    <definedName name="_xlnm.Print_Area" localSheetId="2">Sum!$A$1:$I$61</definedName>
    <definedName name="_xlnm.Print_Area" localSheetId="0">Tips!$A$1:$D$15</definedName>
    <definedName name="_xlnm.Print_Area" localSheetId="14">Vorgaben!$A$1:$B$39</definedName>
    <definedName name="Empfehlung">Vorgaben!$B$35:$B$36</definedName>
    <definedName name="EmpfehlungRez" localSheetId="12">[2]Vorgaben!$B$134:$B$135</definedName>
    <definedName name="EmpfehlungRez" localSheetId="0">[3]Vorgaben!$B$134:$B$135</definedName>
    <definedName name="EmpfehlungRez">[1]Vorgaben!$B$138:$B$139</definedName>
    <definedName name="Entscheid" localSheetId="3">[1]Vorgaben!$B$66:$B$67</definedName>
    <definedName name="Entscheid" localSheetId="12">[2]Vorgaben!$B$66:$B$67</definedName>
    <definedName name="Entscheid" localSheetId="0">[3]Vorgaben!$B$66:$B$67</definedName>
    <definedName name="Entscheid">Vorgaben!$B$32:$B$33</definedName>
    <definedName name="Entscheid2" localSheetId="0">[3]Vorgaben!$B$150:$B$151</definedName>
    <definedName name="Entscheid2">[2]Vorgaben!$B$150:$B$151</definedName>
    <definedName name="Geprüft">Vorgaben!$B$91:$B$97</definedName>
    <definedName name="InvoiceAdditionalDetails">Pers!$D$58</definedName>
    <definedName name="InvoiceRecipient">Pers!$D$57</definedName>
    <definedName name="Jahre" localSheetId="12">[2]Vorgaben!#REF!</definedName>
    <definedName name="Jahre" localSheetId="0">[3]Vorgaben!#REF!</definedName>
    <definedName name="Jahre">[2]Vorgaben!#REF!</definedName>
    <definedName name="Kompetenzzuordnung" localSheetId="3">[1]Vorgaben!$B$100:$B$132</definedName>
    <definedName name="Kompetenzzuordnung" localSheetId="12">[2]Vorgaben!$B$100:$B$132</definedName>
    <definedName name="Kompetenzzuordnung" localSheetId="0">[3]Vorgaben!$B$100:$B$132</definedName>
    <definedName name="Kompetenzzuordnung">Vorgaben!$B$58:$B$89</definedName>
    <definedName name="Komplexität">Vorgaben!$B$19:$B$19</definedName>
    <definedName name="Level">Vorgaben!#REF!</definedName>
    <definedName name="Personentage" localSheetId="12">[2]Vorgaben!#REF!</definedName>
    <definedName name="Personentage" localSheetId="0">[3]Vorgaben!#REF!</definedName>
    <definedName name="Personentage">Vorgaben!#REF!</definedName>
    <definedName name="PreviousCertificationExpirationDate">Pers!$D$9</definedName>
    <definedName name="PreviousCertificationLevel">Pers!$D$8</definedName>
    <definedName name="PreviousCertificationNumber">Pers!$D$7</definedName>
    <definedName name="Projektarten" localSheetId="12">[2]Vorgaben!$B$86:$B$98</definedName>
    <definedName name="Projektarten" localSheetId="0">[3]Vorgaben!$B$86:$B$98</definedName>
    <definedName name="Projektarten">[1]Vorgaben!$B$86:$B$98</definedName>
    <definedName name="Projektrollen" localSheetId="3">[1]Vorgaben!$B$72:$B$84</definedName>
    <definedName name="Projektrollen" localSheetId="12">[2]Vorgaben!$B$72:$B$84</definedName>
    <definedName name="Projektrollen" localSheetId="0">[3]Vorgaben!$B$72:$B$84</definedName>
    <definedName name="Projektrollen">Vorgaben!$B$41:$B$56</definedName>
    <definedName name="Rechnung_an" localSheetId="3">[1]Vorgaben!$B$44:$B$46</definedName>
    <definedName name="Rechnung_an" localSheetId="12">[2]Vorgaben!$B$44:$B$46</definedName>
    <definedName name="Rechnung_an" localSheetId="0">[3]Vorgaben!$B$44:$B$46</definedName>
    <definedName name="Rechnung_an">Vorgaben!$B$23:$B$25</definedName>
    <definedName name="Rollen" localSheetId="3">[1]Vorgaben!$B$48:$B$64</definedName>
    <definedName name="Rollen" localSheetId="12">[2]Vorgaben!$B$48:$B$64</definedName>
    <definedName name="Rollen" localSheetId="0">[3]Vorgaben!$B$48:$B$64</definedName>
    <definedName name="Rollen">Vorgaben!#REF!</definedName>
    <definedName name="Selbstbeurteilung">Vorgaben!$B$23:$B$25</definedName>
    <definedName name="Sprachen" localSheetId="3">[1]Vorgaben!$B$40:$B$42</definedName>
    <definedName name="Sprachen" localSheetId="12">[2]Vorgaben!$B$40:$B$42</definedName>
    <definedName name="Sprachen" localSheetId="0">[3]Vorgaben!$B$40:$B$42</definedName>
    <definedName name="Sprachen">Vorgaben!$B$19:$B$21</definedName>
    <definedName name="Verlängerung" localSheetId="0">[3]Vorgaben!#REF!</definedName>
    <definedName name="Verlängerung">[2]Vorgaben!#REF!</definedName>
    <definedName name="Verlängerungsentscheid" localSheetId="0">[3]Vorgaben!#REF!</definedName>
    <definedName name="Verlängerungsentscheid">[2]Vorgaben!#REF!</definedName>
    <definedName name="Zertifikat" localSheetId="3">[1]Vorgaben!$B$31:$B$38</definedName>
    <definedName name="Zertifikat" localSheetId="12">[2]Vorgaben!$B$31:$B$38</definedName>
    <definedName name="Zertifikat" localSheetId="0">[3]Vorgaben!$B$31:$B$38</definedName>
    <definedName name="Zertifikat">Vorgaben!#REF!</definedName>
    <definedName name="Zertifikate" localSheetId="3">[1]Vorgaben!$B$23:$B$29</definedName>
    <definedName name="Zertifikate" localSheetId="12">[2]Vorgaben!$B$23:$B$29</definedName>
    <definedName name="Zertifikate" localSheetId="0">[3]Vorgaben!$B$23:$B$29</definedName>
    <definedName name="Zertifikate">Vorgaben!#REF!</definedName>
    <definedName name="Zulassung" localSheetId="0">[3]Vorgaben!#REF!</definedName>
    <definedName name="Zulassung">[2]Vorgaben!#REF!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21" l="1"/>
  <c r="I219" i="21" s="1"/>
  <c r="F211" i="21"/>
  <c r="I211" i="21" s="1"/>
  <c r="F203" i="21"/>
  <c r="I203" i="21" s="1"/>
  <c r="F194" i="21"/>
  <c r="I194" i="21" s="1"/>
  <c r="F187" i="21"/>
  <c r="I187" i="21" s="1"/>
  <c r="F179" i="21"/>
  <c r="I179" i="21" s="1"/>
  <c r="F171" i="21"/>
  <c r="I171" i="21" s="1"/>
  <c r="F163" i="21"/>
  <c r="I163" i="21" s="1"/>
  <c r="F156" i="21"/>
  <c r="I156" i="21" s="1"/>
  <c r="F148" i="21"/>
  <c r="I148" i="21" s="1"/>
  <c r="F141" i="21"/>
  <c r="I141" i="21" s="1"/>
  <c r="F135" i="21"/>
  <c r="I135" i="21" s="1"/>
  <c r="F127" i="21"/>
  <c r="I127" i="21" s="1"/>
  <c r="F118" i="21"/>
  <c r="I118" i="21" s="1"/>
  <c r="F110" i="21"/>
  <c r="I110" i="21" s="1"/>
  <c r="F102" i="21"/>
  <c r="I102" i="21" s="1"/>
  <c r="F95" i="21"/>
  <c r="I95" i="21" s="1"/>
  <c r="F87" i="21"/>
  <c r="I87" i="21" s="1"/>
  <c r="F79" i="21"/>
  <c r="I79" i="21" s="1"/>
  <c r="F71" i="21"/>
  <c r="I71" i="21" s="1"/>
  <c r="F63" i="21"/>
  <c r="I63" i="21" s="1"/>
  <c r="F55" i="21"/>
  <c r="I55" i="21" s="1"/>
  <c r="F47" i="21"/>
  <c r="I47" i="21" s="1"/>
  <c r="F40" i="21"/>
  <c r="I40" i="21" s="1"/>
  <c r="F34" i="21"/>
  <c r="I34" i="21" s="1"/>
  <c r="F25" i="21"/>
  <c r="I25" i="21" s="1"/>
  <c r="F15" i="21"/>
  <c r="I15" i="21" s="1"/>
  <c r="F7" i="21"/>
  <c r="I7" i="21" s="1"/>
  <c r="J151" i="4"/>
  <c r="J150" i="4"/>
  <c r="J136" i="4"/>
  <c r="J135" i="4"/>
  <c r="J121" i="4"/>
  <c r="J120" i="4"/>
  <c r="J106" i="4"/>
  <c r="J105" i="4"/>
  <c r="J91" i="4"/>
  <c r="J90" i="4"/>
  <c r="J76" i="4"/>
  <c r="J75" i="4"/>
  <c r="J61" i="4"/>
  <c r="J60" i="4"/>
  <c r="J46" i="4"/>
  <c r="J45" i="4"/>
  <c r="J31" i="4"/>
  <c r="J30" i="4"/>
  <c r="I229" i="21" l="1"/>
  <c r="F229" i="21" s="1"/>
  <c r="I227" i="21"/>
  <c r="F227" i="21" s="1"/>
  <c r="I228" i="21"/>
  <c r="F228" i="21" s="1"/>
  <c r="I226" i="21"/>
  <c r="F226" i="21" s="1"/>
  <c r="N9" i="13" l="1"/>
  <c r="D20" i="13" s="1"/>
  <c r="D18" i="13"/>
  <c r="D17" i="13"/>
  <c r="J15" i="4" l="1"/>
  <c r="J16" i="4"/>
  <c r="G6" i="10"/>
  <c r="G9" i="10"/>
  <c r="G12" i="10" s="1"/>
  <c r="G9" i="17" s="1"/>
  <c r="H9" i="17" s="1"/>
  <c r="D60" i="17"/>
  <c r="F28" i="17"/>
  <c r="D28" i="17"/>
  <c r="H18" i="12"/>
  <c r="H15" i="12"/>
  <c r="H13" i="12"/>
  <c r="H12" i="12"/>
  <c r="H10" i="12"/>
  <c r="H9" i="12"/>
  <c r="H6" i="12"/>
  <c r="H7" i="12"/>
  <c r="G30" i="11"/>
  <c r="G11" i="17" s="1"/>
  <c r="H11" i="17" s="1"/>
  <c r="G82" i="9"/>
  <c r="G8" i="17" s="1"/>
  <c r="H8" i="17" s="1"/>
  <c r="G38" i="8"/>
  <c r="G7" i="17" s="1"/>
  <c r="H7" i="17" s="1"/>
  <c r="G82" i="7"/>
  <c r="G6" i="17" s="1"/>
  <c r="H6" i="17" s="1"/>
  <c r="G82" i="5"/>
  <c r="G5" i="17" s="1"/>
  <c r="H5" i="17" s="1"/>
  <c r="B7" i="3"/>
  <c r="H21" i="12" l="1"/>
  <c r="G10" i="17" s="1"/>
  <c r="H10" i="17" s="1"/>
  <c r="H2" i="17" s="1"/>
  <c r="J7" i="4"/>
  <c r="H17" i="17" s="1"/>
  <c r="H18" i="17" s="1"/>
  <c r="H15" i="17" s="1"/>
  <c r="D52" i="17" l="1"/>
  <c r="H22" i="17"/>
  <c r="C30" i="17" s="1"/>
</calcChain>
</file>

<file path=xl/sharedStrings.xml><?xml version="1.0" encoding="utf-8"?>
<sst xmlns="http://schemas.openxmlformats.org/spreadsheetml/2006/main" count="1294" uniqueCount="633">
  <si>
    <t>Bemerkungen</t>
  </si>
  <si>
    <t>Jean-Pierre Widmann</t>
  </si>
  <si>
    <t>Version</t>
  </si>
  <si>
    <t>Dr. Laurens de Bever</t>
  </si>
  <si>
    <t>Level</t>
  </si>
  <si>
    <t>nein</t>
  </si>
  <si>
    <t>Referenz einholen</t>
  </si>
  <si>
    <t>Interview durchführen</t>
  </si>
  <si>
    <t>VZPM, öffentlich</t>
  </si>
  <si>
    <t>E-Mail</t>
  </si>
  <si>
    <t xml:space="preserve">Beleg 
Nummer </t>
  </si>
  <si>
    <t>Blog</t>
  </si>
  <si>
    <t>ja</t>
  </si>
  <si>
    <t>Empfehlung</t>
  </si>
  <si>
    <t>Zertifikat verlängern</t>
  </si>
  <si>
    <t>Zertifikat nicht verlängern</t>
  </si>
  <si>
    <t xml:space="preserve">Datum  </t>
  </si>
  <si>
    <t xml:space="preserve">Ort  </t>
  </si>
  <si>
    <t>Begründung der
Empfehlung</t>
  </si>
  <si>
    <t>Von Geschäftsstelle des VZPM auszufüllen</t>
  </si>
  <si>
    <t>Beschluss</t>
  </si>
  <si>
    <t>Mitglied der Geschäftsleitung</t>
  </si>
  <si>
    <t>Glattbrugg</t>
  </si>
  <si>
    <t>sign. Maja Schütz</t>
  </si>
  <si>
    <t>sign. Jean-Pierre Widmann</t>
  </si>
  <si>
    <t>Beschluss der Geschäftsleitung</t>
  </si>
  <si>
    <t>Kompetenzzuordnung</t>
  </si>
  <si>
    <t>Level D - Certified Project Management Associate</t>
  </si>
  <si>
    <t>D</t>
  </si>
  <si>
    <t>Antrag von AssessorIn prüfen lassen</t>
  </si>
  <si>
    <t>Geprüft von</t>
  </si>
  <si>
    <t>Filiz Balkanli</t>
  </si>
  <si>
    <t>Natasa Dugonjic</t>
  </si>
  <si>
    <t>Manuela Frei</t>
  </si>
  <si>
    <t>Kaltrina Kaba</t>
  </si>
  <si>
    <t>Gwendolin Rotach</t>
  </si>
  <si>
    <t>Olivia Stefanovic</t>
  </si>
  <si>
    <t>Tina Vasic</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</si>
  <si>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</si>
  <si>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</si>
  <si>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</si>
  <si>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</si>
  <si>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</si>
  <si>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</si>
  <si>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</si>
  <si>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</si>
  <si>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</si>
  <si>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</si>
  <si>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</si>
  <si>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</si>
  <si>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</si>
  <si>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</si>
  <si>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</si>
  <si>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</si>
  <si>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</si>
  <si>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</si>
  <si>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</si>
  <si>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</si>
  <si>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</si>
  <si>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</si>
  <si>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</si>
  <si>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</si>
  <si>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</si>
  <si>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</si>
  <si>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</si>
  <si>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</si>
  <si>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</si>
  <si>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</si>
  <si>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</si>
  <si>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</si>
  <si>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</si>
  <si>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</si>
  <si>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</si>
  <si>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</si>
  <si>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</si>
  <si>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</si>
  <si>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</si>
  <si>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</si>
  <si>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</si>
  <si>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</si>
  <si>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</si>
  <si>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</si>
  <si>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</si>
  <si>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</si>
  <si>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</si>
  <si>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</si>
  <si>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</si>
  <si>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</si>
  <si>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4.4.4.1</t>
  </si>
  <si>
    <t>4.4.4.2</t>
  </si>
  <si>
    <t>4.4.4.3</t>
  </si>
  <si>
    <t>4.4.4.4</t>
  </si>
  <si>
    <t>4.4.4.5</t>
  </si>
  <si>
    <t>4.4.5</t>
  </si>
  <si>
    <t>4.4.5.1</t>
  </si>
  <si>
    <t>4.4.5.2</t>
  </si>
  <si>
    <t>4.4.5.3</t>
  </si>
  <si>
    <t>4.4.5.4</t>
  </si>
  <si>
    <t>4.4.5.5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</si>
  <si>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</si>
  <si>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</si>
  <si>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</si>
  <si>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</si>
  <si>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</si>
  <si>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</si>
  <si>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</si>
  <si>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</si>
  <si>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</si>
  <si>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</si>
  <si>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</si>
  <si>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</si>
  <si>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</si>
  <si>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</si>
  <si>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</si>
  <si>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</si>
  <si>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</si>
  <si>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</si>
  <si>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</si>
  <si>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</si>
  <si>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</si>
  <si>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</si>
  <si>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</si>
  <si>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</si>
  <si>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</si>
  <si>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</si>
  <si>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</si>
  <si>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</si>
  <si>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</si>
  <si>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</si>
  <si>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</si>
  <si>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</si>
  <si>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</si>
  <si>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</si>
  <si>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</si>
  <si>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</si>
  <si>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</si>
  <si>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</si>
  <si>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</si>
  <si>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</si>
  <si>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</si>
  <si>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</si>
  <si>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</si>
  <si>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</si>
  <si>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</si>
  <si>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</si>
  <si>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</si>
  <si>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</si>
  <si>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</si>
  <si>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</si>
  <si>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</si>
  <si>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</si>
  <si>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</si>
  <si>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</si>
  <si>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</si>
  <si>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</si>
  <si>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</si>
  <si>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</si>
  <si>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</si>
  <si>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</si>
  <si>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</si>
  <si>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</si>
  <si>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</si>
  <si>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</si>
  <si>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</si>
  <si>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</si>
  <si>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</si>
  <si>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</si>
  <si>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</si>
  <si>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</si>
  <si>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</si>
  <si>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</si>
  <si>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</si>
  <si>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</si>
  <si>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</si>
  <si>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</si>
  <si>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</si>
  <si>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</si>
  <si>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</si>
  <si>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</si>
  <si>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</si>
  <si>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4.5.10.2</t>
  </si>
  <si>
    <t>4.5.10.3</t>
  </si>
  <si>
    <t>4.5.10.4</t>
  </si>
  <si>
    <t>4.5.10.5</t>
  </si>
  <si>
    <t>4.5.10.6</t>
  </si>
  <si>
    <t>4.5.11</t>
  </si>
  <si>
    <t>4.5.11.1</t>
  </si>
  <si>
    <t>4.5.11.2</t>
  </si>
  <si>
    <t>4.5.11.3</t>
  </si>
  <si>
    <t>4.5.11.4</t>
  </si>
  <si>
    <t>4.5.11.5</t>
  </si>
  <si>
    <t>4.5.12</t>
  </si>
  <si>
    <t>4.5.12.1</t>
  </si>
  <si>
    <t>4.5.12.2</t>
  </si>
  <si>
    <t>4.5.12.3</t>
  </si>
  <si>
    <t>4.5.12.4</t>
  </si>
  <si>
    <t>4.5.12.5</t>
  </si>
  <si>
    <t>4.5.13</t>
  </si>
  <si>
    <t>4.5.13.1</t>
  </si>
  <si>
    <t>4.5.13.2</t>
  </si>
  <si>
    <t>4.5.13.3</t>
  </si>
  <si>
    <t>4.5.13.4</t>
  </si>
  <si>
    <t>Dezember 2018</t>
  </si>
  <si>
    <t>Utilisation de la demande
de recertification</t>
  </si>
  <si>
    <t>Dépôt de la demande
de recertification</t>
  </si>
  <si>
    <t>Demande de recertification</t>
  </si>
  <si>
    <t>Vue d'ensemble</t>
  </si>
  <si>
    <r>
      <t xml:space="preserve">La feuille </t>
    </r>
    <r>
      <rPr>
        <sz val="9"/>
        <color rgb="FFC00000"/>
        <rFont val="Verdana"/>
        <family val="2"/>
      </rPr>
      <t>'Sum' (Summary)</t>
    </r>
    <r>
      <rPr>
        <sz val="9"/>
        <rFont val="Verdana"/>
        <family val="2"/>
      </rPr>
      <t xml:space="preserve"> montre les données de votre demande de recertification en un coup d'oeil. Elle vous sert d'outil de contrôle et vous montre si vous avez documenté suffisamment de formation continue.</t>
    </r>
  </si>
  <si>
    <t>Données personelles</t>
  </si>
  <si>
    <t>Civilité</t>
  </si>
  <si>
    <t>Madame</t>
  </si>
  <si>
    <t>Monsieur</t>
  </si>
  <si>
    <t>Secteur</t>
  </si>
  <si>
    <t>administration publique / NGO</t>
  </si>
  <si>
    <t>association</t>
  </si>
  <si>
    <t>assurances</t>
  </si>
  <si>
    <t>commerce / commerce de détail</t>
  </si>
  <si>
    <t>construction / architecture / immeubles</t>
  </si>
  <si>
    <t>consulting</t>
  </si>
  <si>
    <t>énergie</t>
  </si>
  <si>
    <t>industrie / construction d'installations</t>
  </si>
  <si>
    <t>santé / médecine / pharma</t>
  </si>
  <si>
    <t>service / éducation</t>
  </si>
  <si>
    <t>service financiers / banque</t>
  </si>
  <si>
    <t>telecommunication / médias</t>
  </si>
  <si>
    <t>tourisme / gastronomie</t>
  </si>
  <si>
    <t>trafic / transport / logistique</t>
  </si>
  <si>
    <t>Langue</t>
  </si>
  <si>
    <t>allemand</t>
  </si>
  <si>
    <t>anglais</t>
  </si>
  <si>
    <t>français</t>
  </si>
  <si>
    <t>Facturation</t>
  </si>
  <si>
    <t>à l'employeur</t>
  </si>
  <si>
    <t>à l'adresse privée</t>
  </si>
  <si>
    <t>à une autre adresse</t>
  </si>
  <si>
    <t>Type de document</t>
  </si>
  <si>
    <t>Article</t>
  </si>
  <si>
    <t>Livre</t>
  </si>
  <si>
    <t>Livre blanc</t>
  </si>
  <si>
    <t>Décision</t>
  </si>
  <si>
    <t>Rôle dans le projet</t>
  </si>
  <si>
    <t>Chef de projet</t>
  </si>
  <si>
    <t>Co-responsable du projet</t>
  </si>
  <si>
    <t>Donneur d'ordre</t>
  </si>
  <si>
    <t>Chef du pool des CP</t>
  </si>
  <si>
    <t>Chef du PMO</t>
  </si>
  <si>
    <t>Membre du comité de pilotage</t>
  </si>
  <si>
    <t>Consultant en MP</t>
  </si>
  <si>
    <t>Contrôleur de projet</t>
  </si>
  <si>
    <t>Responsable qualité</t>
  </si>
  <si>
    <t>Responsable des risques</t>
  </si>
  <si>
    <t>Chef de projet suppléant</t>
  </si>
  <si>
    <t>Chef de projet partiel</t>
  </si>
  <si>
    <t>Responsable de tests</t>
  </si>
  <si>
    <t>Commanditaire du projet</t>
  </si>
  <si>
    <t>Collaboration de projet</t>
  </si>
  <si>
    <t>Autres activités de MP</t>
  </si>
  <si>
    <t>Toutes les compétences de l'ICB</t>
  </si>
  <si>
    <t>Toutes les compétences de secteur 'contexte'</t>
  </si>
  <si>
    <t>Toutes les compétences de secteur 'personnes'</t>
  </si>
  <si>
    <t>Toutes les compétences de secteur 'pratique'</t>
  </si>
  <si>
    <t>4.3.1 Stratégie</t>
  </si>
  <si>
    <t>4.3.2 Gouvernance, structures et processus</t>
  </si>
  <si>
    <t>4.3.3 Comformité, normes et règlements</t>
  </si>
  <si>
    <t>4.3.4 Pouvoir et intérêts</t>
  </si>
  <si>
    <t>4.3.5 Culture et valeurs</t>
  </si>
  <si>
    <t>4.4.1 Autoréflexion et autogestion</t>
  </si>
  <si>
    <t>4.4.2 Intégrité personnelle et fiabilité</t>
  </si>
  <si>
    <t>4.4.3 Communication personnelle</t>
  </si>
  <si>
    <t>4.4.4 Relations et engagement</t>
  </si>
  <si>
    <t>4.4.5 Leadership</t>
  </si>
  <si>
    <t>4.4.6 Travail d'équipe</t>
  </si>
  <si>
    <t>4.4.7 Conflits et crises</t>
  </si>
  <si>
    <t>4.4.8 Ingéniosité</t>
  </si>
  <si>
    <t>4.4.9 Négociation</t>
  </si>
  <si>
    <t>4.4.10 Orientation résultats</t>
  </si>
  <si>
    <t>4.5.1 Conception de projet, de programme et de portefeuille</t>
  </si>
  <si>
    <t>4.5.2 Exigences et objectifs / Exigences et finalité / Finalité</t>
  </si>
  <si>
    <t>4.5.3 Périmètre et contenu</t>
  </si>
  <si>
    <t>4.5.4 Déroulement et délais</t>
  </si>
  <si>
    <t>4.5.5 Organisation, information et documentation</t>
  </si>
  <si>
    <t>4.5.6 Qualité</t>
  </si>
  <si>
    <t>4.5.7 Coûts et financement</t>
  </si>
  <si>
    <t>4.5.8 Ressources</t>
  </si>
  <si>
    <t>4.5.9 Approvisionnement / Approvisionnement et partenariats / Approvisionnement</t>
  </si>
  <si>
    <t>4.5.10 Planification et contrôle</t>
  </si>
  <si>
    <t>4.5.11 Opportunités et risques</t>
  </si>
  <si>
    <t>4.5.12 Parties prenantes</t>
  </si>
  <si>
    <t>4.5.13 Changement et transformation</t>
  </si>
  <si>
    <r>
      <t xml:space="preserve">Certificat disponible </t>
    </r>
    <r>
      <rPr>
        <sz val="9"/>
        <color rgb="FFC00000"/>
        <rFont val="Verdana"/>
        <family val="2"/>
      </rPr>
      <t>(en cas d'un certificat étranger, veuillez inclure un scan dans le fichier 'justificatifs')</t>
    </r>
  </si>
  <si>
    <t>Numéro</t>
  </si>
  <si>
    <t>Certificat</t>
  </si>
  <si>
    <t>Valable jusqu'au</t>
  </si>
  <si>
    <t>Langue du certificat</t>
  </si>
  <si>
    <t>Antragsdatum</t>
  </si>
  <si>
    <t>Start Erfahrungszeitraum</t>
  </si>
  <si>
    <t>Ende Erfahrungszeitraum</t>
  </si>
  <si>
    <t>Vous pouvez soumettre la demande de recertification au plus tôt 6 mois avant l'expiration du certificat.</t>
  </si>
  <si>
    <t>Votre certificat a expiré il y a plus de 6 mois. N'hésitez pas à nous contacter.</t>
  </si>
  <si>
    <t>Votre certificat a expiré il y a plus de 12 mois et ne peut être renouvelé.</t>
  </si>
  <si>
    <t>Identité</t>
  </si>
  <si>
    <t>Intitulé</t>
  </si>
  <si>
    <t>Nom</t>
  </si>
  <si>
    <t>Prénom</t>
  </si>
  <si>
    <t>Date de naissance</t>
  </si>
  <si>
    <t>Nationalité</t>
  </si>
  <si>
    <t>Lieu d'origine ou de naissance</t>
  </si>
  <si>
    <t>Adresse privée</t>
  </si>
  <si>
    <t>Complément d'adresse</t>
  </si>
  <si>
    <t>Rue numéro</t>
  </si>
  <si>
    <t>Case postale</t>
  </si>
  <si>
    <t>NPA</t>
  </si>
  <si>
    <t>Localité</t>
  </si>
  <si>
    <t>Pays</t>
  </si>
  <si>
    <t>Téléphone fixe</t>
  </si>
  <si>
    <t>Téléphone mobile</t>
  </si>
  <si>
    <t>Pour l'invitation de la prochaine recertification, veuillez indiquer votre adresse e-mail privée.</t>
  </si>
  <si>
    <t>Employeur</t>
  </si>
  <si>
    <t>Entreprise</t>
  </si>
  <si>
    <t>Unité d'organisation</t>
  </si>
  <si>
    <t>Adresse de facturation</t>
  </si>
  <si>
    <t>Envoyer la facture</t>
  </si>
  <si>
    <t>Information de facturation</t>
  </si>
  <si>
    <t>Si l'adresse de facturation est différente, précisez :</t>
  </si>
  <si>
    <t>Organisation/Nom</t>
  </si>
  <si>
    <t>Complément</t>
  </si>
  <si>
    <t>Personne de contact</t>
  </si>
  <si>
    <t>Remarques</t>
  </si>
  <si>
    <t>Participation aux cours de formation</t>
  </si>
  <si>
    <t>heures</t>
  </si>
  <si>
    <t>Propres séminaires et présentations</t>
  </si>
  <si>
    <t>Publication de livres, articles, livres blancs, blogs et instructions internes</t>
  </si>
  <si>
    <t>pages</t>
  </si>
  <si>
    <t>Autoformation</t>
  </si>
  <si>
    <t>Certifications professionnelles connexes</t>
  </si>
  <si>
    <t>Postes de direction au sein d'associations professionnelles</t>
  </si>
  <si>
    <t>Autres activités professionnelles</t>
  </si>
  <si>
    <t>Preuve de la formation continue</t>
  </si>
  <si>
    <t>unité</t>
  </si>
  <si>
    <t>demande</t>
  </si>
  <si>
    <t>Preuve de l'expérience</t>
  </si>
  <si>
    <t xml:space="preserve">mois   </t>
  </si>
  <si>
    <t xml:space="preserve">heures   </t>
  </si>
  <si>
    <t xml:space="preserve">heures créditées pour la recertification   </t>
  </si>
  <si>
    <t xml:space="preserve">formation professionnelle éprouvée en heures </t>
  </si>
  <si>
    <r>
      <t xml:space="preserve">Total de l'expérience prouvée dans le </t>
    </r>
    <r>
      <rPr>
        <sz val="9"/>
        <color rgb="FFC00000"/>
        <rFont val="Verdana"/>
        <family val="2"/>
      </rPr>
      <t>management de projet</t>
    </r>
  </si>
  <si>
    <t>Vérification formelle des pièces justificatives</t>
  </si>
  <si>
    <t xml:space="preserve">   Heures selon la demande</t>
  </si>
  <si>
    <t>Heures créditées pour la recertification</t>
  </si>
  <si>
    <t>Renouvellement du certificat souhaité</t>
  </si>
  <si>
    <t>Formatation continue</t>
  </si>
  <si>
    <t>Ces indications peuvent varier après appréciation par les responsables de la VZPM.</t>
  </si>
  <si>
    <t>Emplois au cours des 5 dernières années</t>
  </si>
  <si>
    <t>Cette tabelle doit impérativement être complétée. L'inclusion d'un CV n'est pas acceptée.</t>
  </si>
  <si>
    <t>du (MM/AAAA)</t>
  </si>
  <si>
    <t>au (MM/AAAA)</t>
  </si>
  <si>
    <t>Rôle / fonction</t>
  </si>
  <si>
    <t>% en rôle</t>
  </si>
  <si>
    <t>entrez la date</t>
  </si>
  <si>
    <t xml:space="preserve">du </t>
  </si>
  <si>
    <t xml:space="preserve">au </t>
  </si>
  <si>
    <t>Dans ce tableau, dressez la liste des formations externes, séminaires, conférences, symposiums et eLearnings, ainsi que des formations continues internes et des échanges internes d'expériences auxquels vous avez participé. Sélectionnez le secteur de compétence ou la compétence concernée. Saisissez l'heure de présence en heures. Pour une heure de temps de présence, une heure de formation continue est créditée.</t>
  </si>
  <si>
    <t>Intitulé de la formation</t>
  </si>
  <si>
    <t>Organisateur</t>
  </si>
  <si>
    <t>Affectation aux compétences</t>
  </si>
  <si>
    <t xml:space="preserve">nombre 
d'heures </t>
  </si>
  <si>
    <t>nombre
d'heures</t>
  </si>
  <si>
    <r>
      <t>N</t>
    </r>
    <r>
      <rPr>
        <vertAlign val="superscript"/>
        <sz val="9"/>
        <color indexed="8"/>
        <rFont val="Verdana"/>
        <family val="2"/>
      </rPr>
      <t>o</t>
    </r>
    <r>
      <rPr>
        <sz val="9"/>
        <color indexed="8"/>
        <rFont val="Verdana"/>
        <family val="2"/>
      </rPr>
      <t xml:space="preserve"> justi-
ficatif</t>
    </r>
  </si>
  <si>
    <t xml:space="preserve">Nombre total d'heures indiquées   </t>
  </si>
  <si>
    <t>Réflexion sur les bénéfices des formations suivies pour votre propre pratique</t>
  </si>
  <si>
    <t>Dans ce tableau, dressez la liste de vos propres séminaires ou présentations pour lesquels vous avez créé les documents vous-même. Sélectionnez le secteur de compétence ou la compétence concernée. Indiquez l'heure du séminaire ou de la présentation en heures, sans l'effort de préparation. 2 heures sont créditées par heure de séminaire, un maximum de 60 heures au total.</t>
  </si>
  <si>
    <t>Sujet/Contenu</t>
  </si>
  <si>
    <t>Enterprise/Organisation</t>
  </si>
  <si>
    <t>Publication de livres, d'articles, de livres blancs, de blogs et d'instructions internes</t>
  </si>
  <si>
    <t>Dans ce tableau, dressez la liste des documents spécifiques que vous avez personnellement rédigés et mis à la disposition d'un public cible correspondant. Sélectionnez le secteur de compétence ou la compétence concernée. 1 heure est facturée par 3 pages écrites, un maximum de 60 heures au total.</t>
  </si>
  <si>
    <t>Lieu et type de publication</t>
  </si>
  <si>
    <t xml:space="preserve">date </t>
  </si>
  <si>
    <t>nombre
de pages</t>
  </si>
  <si>
    <t>Dans ce tableau, dressez la liste des documents spécifiques que vous avez étudiés. Sélectionnez le secteur de compétence ou la compétence concernée. Un maximum de 3 minutes par page lue est compté, un maximum de 60 heures au total.</t>
  </si>
  <si>
    <t>Auteur(e)</t>
  </si>
  <si>
    <t>Compétence</t>
  </si>
  <si>
    <t>type</t>
  </si>
  <si>
    <t xml:space="preserve">Nombre total de pages indiquées   </t>
  </si>
  <si>
    <t>Dans ce tableau, énumérez les autres certificats connexes tels que CBPP, HERMES, PMI, PRINCE2 ou SCRUM que vous avez obtenus. 40 heures sont créditées par certificat, avec un maximum de 80 heures au total.</t>
  </si>
  <si>
    <t>Intitulé du certificat</t>
  </si>
  <si>
    <t>Emetteur du certificat</t>
  </si>
  <si>
    <t>Dans ce tableau, dressez la liste des postes supérieurs que vous occupez au sein d'associations professionnelles et qui sont liés à la gestion de projets, de programmes ou de portefeuilles. Un maximum de 30 heures par poste et par année sera crédité, avec un total maximum de 100 heures.</t>
  </si>
  <si>
    <t>Poste</t>
  </si>
  <si>
    <t>Association/Organisation</t>
  </si>
  <si>
    <t>Dans ce tableau, dressez la liste des autres activités professionnelles telles que les évaluations (pas pour la VZPM) et les audits que vous avez effectués dans un rôle de direction. Une heure est reconnue par heure d'activité, un maximum de 40 heures est compté.</t>
  </si>
  <si>
    <t>Activité</t>
  </si>
  <si>
    <t>Expérience prouvée en management de projet</t>
  </si>
  <si>
    <t>Veuillez indiquer votre expérience dans le travail de projet dans les tableaux ci-dessous.</t>
  </si>
  <si>
    <t>mois</t>
  </si>
  <si>
    <r>
      <t>Projet n</t>
    </r>
    <r>
      <rPr>
        <b/>
        <vertAlign val="superscript"/>
        <sz val="9"/>
        <color indexed="8"/>
        <rFont val="Verdana"/>
        <family val="2"/>
      </rPr>
      <t>o</t>
    </r>
    <r>
      <rPr>
        <b/>
        <sz val="9"/>
        <color indexed="8"/>
        <rFont val="Verdana"/>
        <family val="2"/>
      </rPr>
      <t xml:space="preserve"> 1</t>
    </r>
  </si>
  <si>
    <r>
      <t>Projet n</t>
    </r>
    <r>
      <rPr>
        <b/>
        <vertAlign val="superscript"/>
        <sz val="9"/>
        <color indexed="8"/>
        <rFont val="Verdana"/>
        <family val="2"/>
      </rPr>
      <t>o</t>
    </r>
    <r>
      <rPr>
        <b/>
        <sz val="9"/>
        <color indexed="8"/>
        <rFont val="Verdana"/>
        <family val="2"/>
      </rPr>
      <t xml:space="preserve"> 10</t>
    </r>
  </si>
  <si>
    <r>
      <t>Projet n</t>
    </r>
    <r>
      <rPr>
        <b/>
        <vertAlign val="superscript"/>
        <sz val="9"/>
        <color indexed="8"/>
        <rFont val="Verdana"/>
        <family val="2"/>
      </rPr>
      <t>o</t>
    </r>
    <r>
      <rPr>
        <b/>
        <sz val="9"/>
        <color indexed="8"/>
        <rFont val="Verdana"/>
        <family val="2"/>
      </rPr>
      <t xml:space="preserve"> 9</t>
    </r>
  </si>
  <si>
    <r>
      <t>Projet n</t>
    </r>
    <r>
      <rPr>
        <b/>
        <vertAlign val="superscript"/>
        <sz val="9"/>
        <color indexed="8"/>
        <rFont val="Verdana"/>
        <family val="2"/>
      </rPr>
      <t>o</t>
    </r>
    <r>
      <rPr>
        <b/>
        <sz val="9"/>
        <color indexed="8"/>
        <rFont val="Verdana"/>
        <family val="2"/>
      </rPr>
      <t xml:space="preserve"> 8</t>
    </r>
  </si>
  <si>
    <r>
      <t>Projet n</t>
    </r>
    <r>
      <rPr>
        <b/>
        <vertAlign val="superscript"/>
        <sz val="9"/>
        <color indexed="8"/>
        <rFont val="Verdana"/>
        <family val="2"/>
      </rPr>
      <t>o</t>
    </r>
    <r>
      <rPr>
        <b/>
        <sz val="9"/>
        <color indexed="8"/>
        <rFont val="Verdana"/>
        <family val="2"/>
      </rPr>
      <t xml:space="preserve"> 7</t>
    </r>
  </si>
  <si>
    <r>
      <t>Projet n</t>
    </r>
    <r>
      <rPr>
        <b/>
        <vertAlign val="superscript"/>
        <sz val="9"/>
        <color indexed="8"/>
        <rFont val="Verdana"/>
        <family val="2"/>
      </rPr>
      <t>o</t>
    </r>
    <r>
      <rPr>
        <b/>
        <sz val="9"/>
        <color indexed="8"/>
        <rFont val="Verdana"/>
        <family val="2"/>
      </rPr>
      <t xml:space="preserve"> 6</t>
    </r>
  </si>
  <si>
    <r>
      <t>Projet n</t>
    </r>
    <r>
      <rPr>
        <b/>
        <vertAlign val="superscript"/>
        <sz val="9"/>
        <color indexed="8"/>
        <rFont val="Verdana"/>
        <family val="2"/>
      </rPr>
      <t>o</t>
    </r>
    <r>
      <rPr>
        <b/>
        <sz val="9"/>
        <color indexed="8"/>
        <rFont val="Verdana"/>
        <family val="2"/>
      </rPr>
      <t xml:space="preserve"> 5</t>
    </r>
  </si>
  <si>
    <r>
      <t>Projet n</t>
    </r>
    <r>
      <rPr>
        <b/>
        <vertAlign val="superscript"/>
        <sz val="9"/>
        <color indexed="8"/>
        <rFont val="Verdana"/>
        <family val="2"/>
      </rPr>
      <t>o</t>
    </r>
    <r>
      <rPr>
        <b/>
        <sz val="9"/>
        <color indexed="8"/>
        <rFont val="Verdana"/>
        <family val="2"/>
      </rPr>
      <t xml:space="preserve"> 4</t>
    </r>
  </si>
  <si>
    <r>
      <t>Projet n</t>
    </r>
    <r>
      <rPr>
        <b/>
        <vertAlign val="superscript"/>
        <sz val="9"/>
        <color indexed="8"/>
        <rFont val="Verdana"/>
        <family val="2"/>
      </rPr>
      <t>o</t>
    </r>
    <r>
      <rPr>
        <b/>
        <sz val="9"/>
        <color indexed="8"/>
        <rFont val="Verdana"/>
        <family val="2"/>
      </rPr>
      <t xml:space="preserve"> 3</t>
    </r>
  </si>
  <si>
    <r>
      <t>Projet n</t>
    </r>
    <r>
      <rPr>
        <b/>
        <vertAlign val="superscript"/>
        <sz val="9"/>
        <color indexed="8"/>
        <rFont val="Verdana"/>
        <family val="2"/>
      </rPr>
      <t>o</t>
    </r>
    <r>
      <rPr>
        <b/>
        <sz val="9"/>
        <color indexed="8"/>
        <rFont val="Verdana"/>
        <family val="2"/>
      </rPr>
      <t xml:space="preserve"> 2</t>
    </r>
  </si>
  <si>
    <t>Nom du projet</t>
  </si>
  <si>
    <t>Votre ròle dans le projet</t>
  </si>
  <si>
    <r>
      <t xml:space="preserve">Personne de référence </t>
    </r>
    <r>
      <rPr>
        <sz val="9"/>
        <color theme="0" tint="-0.499984740745262"/>
        <rFont val="Verdana"/>
        <family val="2"/>
      </rPr>
      <t>(habituellement le donneur d'ordre ou l'employeur)</t>
    </r>
  </si>
  <si>
    <t>Prénom nom</t>
  </si>
  <si>
    <t>Rôle dans le projet / l'entreprise</t>
  </si>
  <si>
    <t>Téléphone</t>
  </si>
  <si>
    <t>Autoévaluation en management de projet</t>
  </si>
  <si>
    <t>Chapitre swiss.ICB4</t>
  </si>
  <si>
    <r>
      <t xml:space="preserve">Evaluez pour chaque indicateur de compétence votre niveau avec les valeurs suivantes :
</t>
    </r>
    <r>
      <rPr>
        <sz val="9"/>
        <color rgb="FFC00000"/>
        <rFont val="Verdana"/>
        <family val="2"/>
      </rPr>
      <t>3 = aptitude disponible      2 = savoir-faire disponible      1 = connaissance disponible      0 = non disponible</t>
    </r>
  </si>
  <si>
    <r>
      <t>Contexte (</t>
    </r>
    <r>
      <rPr>
        <b/>
        <i/>
        <sz val="9"/>
        <color rgb="FFC00000"/>
        <rFont val="Verdana"/>
        <family val="2"/>
      </rPr>
      <t>perspective</t>
    </r>
    <r>
      <rPr>
        <b/>
        <sz val="9"/>
        <color rgb="FFC00000"/>
        <rFont val="Verdana"/>
        <family val="2"/>
      </rPr>
      <t>)</t>
    </r>
  </si>
  <si>
    <t>Stratégie</t>
  </si>
  <si>
    <t>Aligner le projet avec la mission et la vision de l'organisation</t>
  </si>
  <si>
    <t>Identifier et exploiter les opportunités d'influencer la stratégie organisationnelle</t>
  </si>
  <si>
    <t>Développer et assurer la validité des activités en cours / des motivations organisationnelles</t>
  </si>
  <si>
    <t>Déterminer, évaluer et examiner les facteurs clés de succès (FCS)</t>
  </si>
  <si>
    <t>Déterminer, évaluer et tester les indicateurs clés de performance (ICP) ou (KPI – Key Performance Indicator)</t>
  </si>
  <si>
    <t>Gouvernance, structures et processus</t>
  </si>
  <si>
    <t>Connaître et appliquer les principes de management de projet</t>
  </si>
  <si>
    <t>Connaître et appliquer les principes de management de programme</t>
  </si>
  <si>
    <t>Connaître et appliquer les principes de management de portefeuille</t>
  </si>
  <si>
    <t>Aligner le projet avec la fonction de support de projet</t>
  </si>
  <si>
    <t>Aligner le projet avec les structures de rapport humain et de prise de décision de l'organisation et les exigences de qualité</t>
  </si>
  <si>
    <t>Aligner le projet avec les processus et les fonctions des ressources humaines (RH)</t>
  </si>
  <si>
    <t>Aligner le projet avec les processus et les fonctions financières et de contrôle</t>
  </si>
  <si>
    <t>Conformité, normes et règlements</t>
  </si>
  <si>
    <t>Identifier et veiller à ce que le projet soit conforme à toutes les lois pertinentes</t>
  </si>
  <si>
    <t>Identifier et veiller à ce que le projet soit conforme à toutes les réglementations pertinentes à la santé, la sûreté, la sécurité, et l'environnement (SSSE)</t>
  </si>
  <si>
    <t>Identifier et veiller à ce que le projet soit conforme à tous les codes de conduite et de réglementations professionnelles pertinents</t>
  </si>
  <si>
    <t>Identifier et veiller à ce que le projet soit conforme aux principes et aux objectifs de durabilité pertinents</t>
  </si>
  <si>
    <t>Evaluer, utiliser et développer des normes et des outils professionnels pour le projet</t>
  </si>
  <si>
    <t>Evaluer, comparer et améliorer les compétences de management de projet de l'organisation</t>
  </si>
  <si>
    <t>Pouvoir et intérêts</t>
  </si>
  <si>
    <t>Evaluer les ambitions et les intérêts des autres et l'impact potentiel de ces derniers sur le projet et mettre ces connaissances au profit du projet</t>
  </si>
  <si>
    <t>Evaluer l'influence informelle des individus et des groupes et son impact potentiel sur le projet et mettre ces connaissances au profit du projet</t>
  </si>
  <si>
    <t>Evaluer les personnalités et les styles de travail des autres et les employer au profit du projet</t>
  </si>
  <si>
    <t>Culture et valeurs</t>
  </si>
  <si>
    <t>Evaluer la culture et les valeurs de la société et leurs implications dans le projet</t>
  </si>
  <si>
    <t>Aligner le projet avec la culture formelle et les valeurs de l'organisation</t>
  </si>
  <si>
    <t>Evaluer la culture informelle et les valeurs de l'organisation et leur incidence sur le projet</t>
  </si>
  <si>
    <r>
      <t>Personnes (</t>
    </r>
    <r>
      <rPr>
        <b/>
        <i/>
        <sz val="9"/>
        <color rgb="FFC00000"/>
        <rFont val="Verdana"/>
        <family val="2"/>
      </rPr>
      <t>people</t>
    </r>
    <r>
      <rPr>
        <b/>
        <sz val="9"/>
        <color rgb="FFC00000"/>
        <rFont val="Verdana"/>
        <family val="2"/>
      </rPr>
      <t>)</t>
    </r>
  </si>
  <si>
    <t>Autoréflexion et autogestion</t>
  </si>
  <si>
    <t>Identifier et considérer les façons dont les valeurs et expériences propres affectent le travail</t>
  </si>
  <si>
    <t>Bâtir la confiance en soi basée sur les forces et les faiblesses personnelles</t>
  </si>
  <si>
    <t>Identifier, et réfléchir sur, ses motivations personnelles afin d'établir des objectifs personnels et les garder à l’esprit</t>
  </si>
  <si>
    <t>Organiser le travail personnel en fonction de la situation et de ses ressources</t>
  </si>
  <si>
    <t>Assumer la responsabilité de son apprentissage et de son développement personnel</t>
  </si>
  <si>
    <t>Intégrité personnelle et fiabilité</t>
  </si>
  <si>
    <t>Reconnaître et appliquer les valeurs éthiques à toutes les décisions et actions</t>
  </si>
  <si>
    <t>Promouvoir la durabilité des réalisations et des résultats</t>
  </si>
  <si>
    <t>Assumer la responsabilité de ses décisions et de ses actions</t>
  </si>
  <si>
    <t>Agir sans contradiction, prendre des décisions et communiquer</t>
  </si>
  <si>
    <t>Accomplir des tâches soigneusement afin de renforcer la relation de confiance avec les autres</t>
  </si>
  <si>
    <t>Communication personnelle</t>
  </si>
  <si>
    <t>Fournir une information claire et structurée pour les autres et vérifier leur compréhension</t>
  </si>
  <si>
    <t>Faciliter et promouvoir une communication ouverte</t>
  </si>
  <si>
    <t>Choisir des styles et voies de communication pour répondre aux besoins du public, de la situation et du niveau de gestion</t>
  </si>
  <si>
    <t>Communiquer efficacement avec les équipes virtuelles</t>
  </si>
  <si>
    <t>Utiliser l'humour et le sens de la perspective de façon adéquate</t>
  </si>
  <si>
    <t>Relations et engagement</t>
  </si>
  <si>
    <t>Initier et développer des relations personnelles et professionnelles</t>
  </si>
  <si>
    <t>Bâtir, faciliter et contribuer aux réseaux sociaux</t>
  </si>
  <si>
    <t>Faire preuve d'empathie à travers l'écoute, la compréhension et le soutien</t>
  </si>
  <si>
    <t>Montrer la confiance et le respect en encourageant les autres à partager leurs opinions et préoccupations</t>
  </si>
  <si>
    <t>Partager sa propre vision et ses objectifs afin d'obtenir la collaboration et l'engagement des autres</t>
  </si>
  <si>
    <t>Leadership</t>
  </si>
  <si>
    <t>Prendre l'initiative et offrir aide et conseils de manière proactive</t>
  </si>
  <si>
    <t>Assumer la responsabilité et manifester son engagement</t>
  </si>
  <si>
    <t>Fournir orientation, coaching et mentorat pour guider et améliorer le travail des individus et des équipes</t>
  </si>
  <si>
    <t>Exercer un pouvoir et une influence appropriés sur les autres pour atteindre les objectifs</t>
  </si>
  <si>
    <t>Prendre, appliquer et revoir les décisions</t>
  </si>
  <si>
    <t>Travail d'équipe</t>
  </si>
  <si>
    <t>Sélectionner et construire une équipe</t>
  </si>
  <si>
    <t>Promouvoir la coopération et le réseautage entre les membres de l'équipe</t>
  </si>
  <si>
    <t>Soutenir, faciliter et évaluer le développement de l'équipe et de ses membres</t>
  </si>
  <si>
    <t>Renforcer et autonomiser les équipes en déléguant tâches et responsabilités</t>
  </si>
  <si>
    <t>Reconnaître les erreurs pour en tirer des leçons</t>
  </si>
  <si>
    <t>Conflits et crises</t>
  </si>
  <si>
    <t>Anticiper et si possible prévenir les conflits et les crises</t>
  </si>
  <si>
    <t>Analyser les causes et les conséquences des conflits et crises et choisir les réponses appropriées</t>
  </si>
  <si>
    <t>Arbitrer et résoudre les conflits et crises et / ou leurs impacts</t>
  </si>
  <si>
    <t>Identifier et partager les enseignements tirés des conflits et des crises afin d'améliorer la gestion future</t>
  </si>
  <si>
    <t>Ingéniosité</t>
  </si>
  <si>
    <t>Créer et soutenir un environnement ouvert et créatif</t>
  </si>
  <si>
    <t>Appliquer la pensée conceptuelle pour analyser des situations et définir des stratégies</t>
  </si>
  <si>
    <t>Appliquer les techniques d'analyse pour évaluer des situations, des informations et des tendances</t>
  </si>
  <si>
    <t>Promouvoir et appliquer des techniques créatives pour trouver des alternatives et des solutions</t>
  </si>
  <si>
    <t>Promouvoir une vision globale du projet et de son contexte pour améliorer la prise de décisions</t>
  </si>
  <si>
    <t>Négociation</t>
  </si>
  <si>
    <t>Identifier et analyser les intérêts de toutes les parties impliquées dans la négociation</t>
  </si>
  <si>
    <t>Elaborer et évaluer des options et alternatives offrant un potentiel de répondre aux besoins de toutes les parties</t>
  </si>
  <si>
    <t>Définir une stratégie de négociation en accord avec les objectifs du projet et acceptable pour toutes les parties concernées</t>
  </si>
  <si>
    <t>Parvenir à des accords négociés avec d'autres parties qui sont en conformité avec les objectifs du projet</t>
  </si>
  <si>
    <t>Détecter et exploiter des opportunités supplémentaires de vente et d'acquisition</t>
  </si>
  <si>
    <t>Orientation résultats</t>
  </si>
  <si>
    <t>Evaluer toutes les décisions et les actions par rapport à leur impact sur la réussite du projet et les objectifs de l'organisation</t>
  </si>
  <si>
    <t>Coordonner les besoins et les moyens pour optimiser les résultats et les succès</t>
  </si>
  <si>
    <t>Créer et maintenir un environnement de travail sain, sûr et productif</t>
  </si>
  <si>
    <t>Promouvoir et « vendre » le projet, ses processus et ses résultats</t>
  </si>
  <si>
    <t>Fournir des résultats et obtenir l'acceptation</t>
  </si>
  <si>
    <r>
      <t>Pratique (</t>
    </r>
    <r>
      <rPr>
        <b/>
        <i/>
        <sz val="9"/>
        <color rgb="FFC00000"/>
        <rFont val="Verdana"/>
        <family val="2"/>
      </rPr>
      <t>practice</t>
    </r>
    <r>
      <rPr>
        <b/>
        <sz val="9"/>
        <color rgb="FFC00000"/>
        <rFont val="Verdana"/>
        <family val="2"/>
      </rPr>
      <t>)</t>
    </r>
  </si>
  <si>
    <t>Conception de projet</t>
  </si>
  <si>
    <t>Reconnaître, hiérarchiser et réévaluer les critères de réussite</t>
  </si>
  <si>
    <t>Réviser, appliquer et échanger les leçons apprises tirées d'autres projets</t>
  </si>
  <si>
    <t>Déterminer la complexité et ses conséquences pour l'approche de management de projet</t>
  </si>
  <si>
    <t>Choisir et réviser l'approche globale du management de projet</t>
  </si>
  <si>
    <t>Conception, contrôle et ajustement de la structure d'exécution du projet</t>
  </si>
  <si>
    <t>Exigences et objectifs</t>
  </si>
  <si>
    <t>Définir et développer la hiérarchie des objectifs du projet</t>
  </si>
  <si>
    <t>Identifier et analyser les besoins et les exigences des parties prenantes du projet</t>
  </si>
  <si>
    <t>Hiérarchiser et décider des exigences et des critères d'acceptation</t>
  </si>
  <si>
    <t>Périmètre et contenu</t>
  </si>
  <si>
    <t>Définir les livrables du projet</t>
  </si>
  <si>
    <t>Structurer le périmètre du projet</t>
  </si>
  <si>
    <t>Définir les lots de travail du projet</t>
  </si>
  <si>
    <t>Etablir et maintenir la configuration du périmètre</t>
  </si>
  <si>
    <t>Déroulement et délais</t>
  </si>
  <si>
    <t>Définir les activités nécessaires à la réalisation du projet</t>
  </si>
  <si>
    <t>Déterminer l'effort de travail et la durée des activités</t>
  </si>
  <si>
    <t>Approche pour déterminer des délais et phases, respectivement les itérations (« sprint »)</t>
  </si>
  <si>
    <t>Déterminer le déroulement des activités de projet et créer le séquençage et l'échéancier</t>
  </si>
  <si>
    <t>Surveiller les progrès par rapport à l'échéancier et faire les ajustements nécessaires</t>
  </si>
  <si>
    <t>Organisation, information et documentation</t>
  </si>
  <si>
    <t>Evaluer et déterminer les besoins des parties prenantes en matière d'information et de documentation</t>
  </si>
  <si>
    <t>Définir la structure, les rôles et les responsabilités au sein du projet</t>
  </si>
  <si>
    <t>Etablir des infrastructures, des processus et des systèmes d'information</t>
  </si>
  <si>
    <t>Mettre en œuvre, surveiller l'organisation du projet et l'ajuster si nécessaire</t>
  </si>
  <si>
    <t>Qualité</t>
  </si>
  <si>
    <t>Elaborer un plan de gestion de la qualité du projet, surveiller la mise en œuvre et le cas échéant, le réviser</t>
  </si>
  <si>
    <t>Vérifier que le projet et ses livrables continuent de correspondre au plan de gestion de la qualité</t>
  </si>
  <si>
    <t>Vérifier la réalisation des objectifs de qualité du projet et recommander des correctifs nécessaires et / ou des mesures préventives</t>
  </si>
  <si>
    <t>Planifier et organiser la validation des résultats du projet</t>
  </si>
  <si>
    <t>Assurer la qualité tout au long du projet</t>
  </si>
  <si>
    <t>Coûts et financement</t>
  </si>
  <si>
    <t>Estimer les coûts du projet</t>
  </si>
  <si>
    <t>Etablir le budget du projet</t>
  </si>
  <si>
    <t>Assurer le financement du projet</t>
  </si>
  <si>
    <t>Développer, établir et maintenir la gestion financière et de reporting pour le projet</t>
  </si>
  <si>
    <t>Surveiller les finances pour identifier les écarts par rapport au plan du projet et les corriger</t>
  </si>
  <si>
    <t>Ressources</t>
  </si>
  <si>
    <t>Elaborer un plan stratégique des ressources pour la livraison des résultats du projet</t>
  </si>
  <si>
    <t>Définir la qualité et la quantité de ressources nécessaires pour l'exécution du projet</t>
  </si>
  <si>
    <t>Identifier les fournisseurs de ressources potentielles et négocier leur acquisition</t>
  </si>
  <si>
    <t>Répartir et allouer les ressources selon les exigences spécifiées</t>
  </si>
  <si>
    <t>Evaluer l'utilisation des ressources et prendre les mesures correctives nécessaires</t>
  </si>
  <si>
    <t>Approvisionnement</t>
  </si>
  <si>
    <t>Définir des besoins, les options et les processus d'approvisionnement</t>
  </si>
  <si>
    <t>Contribuer à l'évaluation et la sélection des fournisseurs et partenaires</t>
  </si>
  <si>
    <t>Contribuer à la négociation et l'accord des termes du contrat, pour les mettre en conformité avec les objectifs du projet</t>
  </si>
  <si>
    <t>Surveiller l'exécution du contrat, adresser les problèmes et si nécessaire, demander compensation</t>
  </si>
  <si>
    <t>Planification et contrôle</t>
  </si>
  <si>
    <t>Démarrer un projet, développer un plan de projet et obtenir l'approbation</t>
  </si>
  <si>
    <t>Initier et gérer la transition vers une nouvelle phase du projet</t>
  </si>
  <si>
    <t>Aligner la performance du projet avec le plan du projet et prendre des mesures correctives si nécessaire</t>
  </si>
  <si>
    <t>Rapport sur l'avancement du projet</t>
  </si>
  <si>
    <t>Evaluer les changements dans le projet, obtenir des accords et les mettre en œuvre</t>
  </si>
  <si>
    <t>Clore et évaluer une phase ou le projet</t>
  </si>
  <si>
    <t>Opportunités et risques</t>
  </si>
  <si>
    <t>Elaborer et mettre en œuvre un cadre de gestion des et opportunités et risques</t>
  </si>
  <si>
    <t>Identifier les opportunités et les risques</t>
  </si>
  <si>
    <t>Evaluer la probabilité et l'impact des opportunités et risques</t>
  </si>
  <si>
    <t>Sélectionner les stratégies et exécuter les plans d'intervention pour gérer les opportunités et risques</t>
  </si>
  <si>
    <t>Evaluer et surveiller les opportunités, les risques et les mesures mises en place</t>
  </si>
  <si>
    <t>Parties prenantes</t>
  </si>
  <si>
    <t>Identifier les parties prenantes et analyser leurs intérêts et influence</t>
  </si>
  <si>
    <t>Développer et maintenir une stratégie envers les parties prenantes et développer un plan de communication</t>
  </si>
  <si>
    <t>Impliquer les cadres, les donneurs d'ordre et la direction pour obtenir un engagement et gérer les intérêts et les attentes</t>
  </si>
  <si>
    <t>Impliquer les utilisateurs, les partenaires et les fournisseurs afin d'obtenir leur collaboration et leur engagement</t>
  </si>
  <si>
    <t>Construire, entretenir et mettre fin à des réseaux et alliances</t>
  </si>
  <si>
    <t>Changement et transformation</t>
  </si>
  <si>
    <t>Evaluer la capacité d'adaptation au changement de l'organisation / des organisations</t>
  </si>
  <si>
    <t>Identifier les besoins de changements et les opportunités de transformation</t>
  </si>
  <si>
    <t>Développer une stratégie de changement ou de transformation</t>
  </si>
  <si>
    <t>Mettre en œuvre la gestion de changement ou de transformation</t>
  </si>
  <si>
    <t>Nombre de compétences avec aptitudes</t>
  </si>
  <si>
    <t>Nombre de compétences avec savoir-faire</t>
  </si>
  <si>
    <t>Nombre de compétences avec connaissance</t>
  </si>
  <si>
    <t>Nombre de compétences sans aptitudes, savoir-faire ou connaissance</t>
  </si>
  <si>
    <t>Auteur du document</t>
  </si>
  <si>
    <t>Classification</t>
  </si>
  <si>
    <t>Edition et validité</t>
  </si>
  <si>
    <t>Remplace le document</t>
  </si>
  <si>
    <t>Nom du fichier</t>
  </si>
  <si>
    <t>Vérification et autorisation</t>
  </si>
  <si>
    <t>Fonction</t>
  </si>
  <si>
    <t>Date</t>
  </si>
  <si>
    <t>Rôle</t>
  </si>
  <si>
    <t>vérifié</t>
  </si>
  <si>
    <t>autorisé</t>
  </si>
  <si>
    <t>Aperçu des modifications</t>
  </si>
  <si>
    <t>Auteur</t>
  </si>
  <si>
    <t>Modifications effectuées</t>
  </si>
  <si>
    <t>Directeur</t>
  </si>
  <si>
    <t>Adaptation à l'ICR4 et l'ICB4</t>
  </si>
  <si>
    <t>Lisez avant de commencer les indications de la feuille 'Tips' ! Il est essentiel que vous inscriviez la date de validité de votre certificat à la ligne 9 au début, car cette information est nécessaire pour le calcul de la période d'expérience. S.V.P., NE SUPPRIMEZ PAS DES FEUILLES DE CALCUL DANS CE FICHIER !</t>
  </si>
  <si>
    <t>Formulez en quelques phrases les avantages que la formation continue que vous avez suivie vous a apportés pour votre propre pratique professionnelle en gestion de projet. Inclusez vos entrées des feuilles 'Edu2' à 'Edu7'.</t>
  </si>
  <si>
    <t>Indications pour la soumission de la demande de recertification</t>
  </si>
  <si>
    <t>Adaptation à l'application 'ZERT'</t>
  </si>
  <si>
    <t>Gwendolin Anna Rotach</t>
  </si>
  <si>
    <t>Nationalität</t>
  </si>
  <si>
    <t>CH - Suisse</t>
  </si>
  <si>
    <t>A - Autriche</t>
  </si>
  <si>
    <t>BRA - Brésil</t>
  </si>
  <si>
    <t>BG - Bulgarie</t>
  </si>
  <si>
    <t>D - Allemagne</t>
  </si>
  <si>
    <t>E - Espagne</t>
  </si>
  <si>
    <t>EG - Egypte</t>
  </si>
  <si>
    <t>F - France</t>
  </si>
  <si>
    <t>FL - Principauté du Liechtenstein</t>
  </si>
  <si>
    <t>GB - Grande-Bretagne</t>
  </si>
  <si>
    <t>GR - Grèce</t>
  </si>
  <si>
    <t>I - Italie</t>
  </si>
  <si>
    <t>L - Luxembourg</t>
  </si>
  <si>
    <t>NL - Pays-Bas</t>
  </si>
  <si>
    <t>PHL - Philippines</t>
  </si>
  <si>
    <t>PL - Pologne</t>
  </si>
  <si>
    <t>PRT - Portugal</t>
  </si>
  <si>
    <t>SA - Arabie Saoudite</t>
  </si>
  <si>
    <t>SIN - Singapour</t>
  </si>
  <si>
    <t>SK - Slovaquie</t>
  </si>
  <si>
    <t>UK - Royaume-Uni</t>
  </si>
  <si>
    <t>USA - Amérique</t>
  </si>
  <si>
    <t>VZPM_PMLD_Rezertifizierungsantrag_V8.0_FR</t>
  </si>
  <si>
    <t>Inscription en ligne</t>
  </si>
  <si>
    <r>
      <t>Vous pouvez vous connecter à notre portail de certification zert.vzpm.ch et démarrer le processus de recertification.
Vous devez fournir la preuve des formations continues que vous avez énumérées dans cette demande. Veuillez scanner les justificatives (maximum 1 page par pièce justificative), les numéroter en fonction des numéros figurant dans cette demande, regrouper tous les justificatives dans un fichier PDF (</t>
    </r>
    <r>
      <rPr>
        <sz val="9"/>
        <color rgb="FFC00000"/>
        <rFont val="Verdana"/>
        <family val="2"/>
      </rPr>
      <t>pas de fichier ZIP</t>
    </r>
    <r>
      <rPr>
        <sz val="9"/>
        <rFont val="Verdana"/>
        <family val="2"/>
      </rPr>
      <t xml:space="preserve">) et le télécharger sur le portail avec le nom suivant :
</t>
    </r>
    <r>
      <rPr>
        <sz val="9"/>
        <color rgb="FFC00000"/>
        <rFont val="Verdana"/>
        <family val="2"/>
      </rPr>
      <t>Votre nom_Votre prénom_Justificatifs</t>
    </r>
    <r>
      <rPr>
        <sz val="9"/>
        <rFont val="Verdana"/>
        <family val="2"/>
      </rPr>
      <t xml:space="preserve">
Veuillez ne pas soumettre votre propre CV, mais remplissez correctement et complètement les tableaux de cette demande de recertification.</t>
    </r>
  </si>
  <si>
    <r>
      <t xml:space="preserve">La </t>
    </r>
    <r>
      <rPr>
        <sz val="9"/>
        <color rgb="FFC00000"/>
        <rFont val="Verdana"/>
        <family val="2"/>
      </rPr>
      <t>demande complète de recertification</t>
    </r>
    <r>
      <rPr>
        <sz val="9"/>
        <rFont val="Verdana"/>
        <family val="2"/>
      </rPr>
      <t xml:space="preserve"> se compose des documents suivants:
1) demande de recertification
2) document avec tous les justificatifs
La demande de recertification sera mise à votre disposition sur le portail de certification.</t>
    </r>
  </si>
  <si>
    <t>Consentement</t>
  </si>
  <si>
    <t xml:space="preserve">Lors de la soumission de la demande de recertification, vous devrez donner votre consentement aux règles de la procédure de recertification. En outre, vous pouvez donner votre accord sur d'autres sujets, tels que la publication du certificat délivré. </t>
  </si>
  <si>
    <r>
      <t xml:space="preserve">Avec ce document vous déposez une demande de recertification IPMA Level D. Ce formulaire se réfère à la </t>
    </r>
    <r>
      <rPr>
        <sz val="9"/>
        <color rgb="FFC00000"/>
        <rFont val="Verdana"/>
        <family val="2"/>
      </rPr>
      <t>SWISS.ICB4 (Individual Competence Baseline)</t>
    </r>
    <r>
      <rPr>
        <sz val="9"/>
        <rFont val="Verdana"/>
        <family val="2"/>
      </rPr>
      <t>, que vous pouvez télécharger en version PDF de notre site internet. Dans la librairie en ligne de la spm (Schweizerische Gesellschaft für Projektmanagement) sur shop.spm.ch vous pouvez acheter une version reliée.</t>
    </r>
  </si>
  <si>
    <r>
      <t xml:space="preserve">Ce fichier excel constitue le coeur de votre demande de recertification. Complèter les différentes feuilles de manière soigneuse et exhaustive et sauvegarder le fichier au format Excel avec le nom suivant : </t>
    </r>
    <r>
      <rPr>
        <sz val="9"/>
        <color rgb="FFC00000"/>
        <rFont val="Verdana"/>
        <family val="2"/>
      </rPr>
      <t>Votre nom_Votre prénom_Demande</t>
    </r>
    <r>
      <rPr>
        <sz val="9"/>
        <rFont val="Verdana"/>
        <family val="2"/>
      </rPr>
      <t xml:space="preserve">
Commencez impérativement avec </t>
    </r>
    <r>
      <rPr>
        <sz val="9"/>
        <color rgb="FFC00000"/>
        <rFont val="Verdana"/>
        <family val="2"/>
      </rPr>
      <t>la feuille 'Pers' (données personnelles)</t>
    </r>
    <r>
      <rPr>
        <sz val="9"/>
        <rFont val="Verdana"/>
        <family val="2"/>
      </rPr>
      <t>.
Documentez votre formation professionnelle dont vous avez besoin à l'aide des</t>
    </r>
    <r>
      <rPr>
        <sz val="9"/>
        <color rgb="FFC00000"/>
        <rFont val="Verdana"/>
        <family val="2"/>
      </rPr>
      <t xml:space="preserve"> feuilles 'Edu1' à 'Edu7'</t>
    </r>
    <r>
      <rPr>
        <sz val="9"/>
        <rFont val="Verdana"/>
        <family val="2"/>
      </rPr>
      <t xml:space="preserve"> (Education) et votre expérience pratique avec la</t>
    </r>
    <r>
      <rPr>
        <sz val="9"/>
        <color rgb="FFC00000"/>
        <rFont val="Verdana"/>
        <family val="2"/>
      </rPr>
      <t xml:space="preserve"> feuille 'MP' pour le domaine management de projet</t>
    </r>
    <r>
      <rPr>
        <sz val="9"/>
        <rFont val="Verdana"/>
        <family val="2"/>
      </rPr>
      <t>. Tous ceux qui ont un lien avec la swiss.ICB en termes de contenu sont acceptés en tant que formation continue professionnelle.
Les champs laissés vides sont disponibles pour vos informations. Dans certaines cellules un menu déroulant est disponible. Si la place prévue ne devait pas suffire, nous vous prions de contacter  notre bureau à Glattbrugg.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</si>
</sst>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mm\/yyyy"/>
  </numFmts>
  <fonts count="28"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b/>
      <i/>
      <sz val="9"/>
      <color rgb="FFC00000"/>
      <name val="Verdana"/>
      <family val="2"/>
    </font>
    <font>
      <vertAlign val="superscript"/>
      <sz val="9"/>
      <color indexed="8"/>
      <name val="Verdana"/>
      <family val="2"/>
    </font>
    <font>
      <b/>
      <vertAlign val="superscript"/>
      <sz val="9"/>
      <color indexed="8"/>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295">
    <xf numFmtId="0" fontId="0" fillId="0" borderId="0" xfId="0"/>
    <xf numFmtId="14" fontId="15" fillId="0" borderId="1" xfId="0" applyNumberFormat="1" applyFont="1" applyFill="1" applyBorder="1" applyAlignment="1" applyProtection="1">
      <alignment horizontal="center" vertical="center"/>
      <protection locked="0"/>
    </xf>
    <xf numFmtId="0" fontId="17" fillId="0" borderId="0" xfId="0" applyFont="1" applyAlignment="1">
      <alignment horizontal="left" vertical="center"/>
    </xf>
    <xf numFmtId="0" fontId="14" fillId="0" borderId="0" xfId="0" applyFont="1" applyAlignment="1">
      <alignment horizontal="left" vertical="center"/>
    </xf>
    <xf numFmtId="0" fontId="18" fillId="0" borderId="0" xfId="0" applyFont="1" applyAlignment="1">
      <alignment horizontal="left" vertical="center"/>
    </xf>
    <xf numFmtId="0" fontId="13" fillId="0" borderId="0" xfId="0" applyFont="1" applyAlignment="1">
      <alignment horizontal="left" vertical="center"/>
    </xf>
    <xf numFmtId="0" fontId="15" fillId="0" borderId="13" xfId="0" applyFont="1" applyFill="1" applyBorder="1" applyProtection="1"/>
    <xf numFmtId="0" fontId="15" fillId="0" borderId="13" xfId="0" applyFont="1" applyFill="1" applyBorder="1" applyAlignment="1" applyProtection="1">
      <alignment horizontal="left" vertical="center"/>
    </xf>
    <xf numFmtId="0" fontId="15" fillId="0" borderId="13" xfId="0" applyFont="1" applyFill="1" applyBorder="1" applyAlignment="1" applyProtection="1">
      <alignment horizontal="center"/>
    </xf>
    <xf numFmtId="0" fontId="12" fillId="0" borderId="0" xfId="0" applyFont="1" applyAlignment="1">
      <alignment horizontal="left" vertical="center"/>
    </xf>
    <xf numFmtId="0" fontId="15" fillId="0" borderId="0" xfId="0" applyFont="1" applyAlignment="1" applyProtection="1">
      <alignment vertical="center"/>
    </xf>
    <xf numFmtId="0" fontId="15" fillId="0" borderId="0" xfId="0" applyFont="1" applyFill="1" applyAlignment="1" applyProtection="1">
      <alignment vertical="center"/>
    </xf>
    <xf numFmtId="0" fontId="15" fillId="0" borderId="0" xfId="0" applyFont="1" applyFill="1" applyAlignment="1" applyProtection="1">
      <alignment horizontal="center" vertical="center"/>
    </xf>
    <xf numFmtId="0" fontId="15" fillId="0" borderId="0" xfId="0" applyFont="1" applyAlignment="1" applyProtection="1">
      <alignment horizontal="left" vertical="center"/>
    </xf>
    <xf numFmtId="0" fontId="15" fillId="0" borderId="0" xfId="0" applyFont="1" applyFill="1" applyAlignment="1" applyProtection="1">
      <alignment horizontal="left" vertical="center"/>
    </xf>
    <xf numFmtId="0" fontId="9" fillId="0" borderId="0" xfId="0" applyFont="1" applyAlignment="1">
      <alignment horizontal="left" vertical="center"/>
    </xf>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vertical="center"/>
    </xf>
    <xf numFmtId="0" fontId="16" fillId="3" borderId="0" xfId="0" applyFont="1" applyFill="1" applyBorder="1" applyAlignment="1" applyProtection="1">
      <alignment horizontal="left" vertical="center"/>
    </xf>
    <xf numFmtId="0" fontId="15" fillId="3" borderId="0" xfId="0" applyFont="1" applyFill="1" applyBorder="1" applyAlignment="1" applyProtection="1">
      <alignment vertical="center"/>
    </xf>
    <xf numFmtId="0" fontId="15" fillId="3" borderId="6" xfId="0" applyFont="1" applyFill="1" applyBorder="1" applyAlignment="1" applyProtection="1">
      <alignment horizontal="center" vertical="center"/>
    </xf>
    <xf numFmtId="0" fontId="16" fillId="3" borderId="0" xfId="0" applyFont="1" applyFill="1" applyBorder="1" applyAlignment="1" applyProtection="1">
      <alignment horizontal="left" vertical="top"/>
    </xf>
    <xf numFmtId="0" fontId="15" fillId="3" borderId="7" xfId="0" applyFont="1" applyFill="1" applyBorder="1" applyAlignment="1" applyProtection="1">
      <alignment vertical="center"/>
    </xf>
    <xf numFmtId="0" fontId="15" fillId="3" borderId="8" xfId="0" applyFont="1" applyFill="1" applyBorder="1" applyAlignment="1" applyProtection="1">
      <alignment vertical="center"/>
    </xf>
    <xf numFmtId="0" fontId="15" fillId="3" borderId="9" xfId="0" applyFont="1" applyFill="1" applyBorder="1" applyAlignment="1" applyProtection="1">
      <alignment horizontal="center" vertical="center"/>
    </xf>
    <xf numFmtId="0" fontId="15" fillId="0" borderId="0" xfId="0" applyFont="1" applyAlignment="1" applyProtection="1">
      <alignment horizontal="right" vertical="center"/>
    </xf>
    <xf numFmtId="0" fontId="15" fillId="3" borderId="3" xfId="0" applyFont="1" applyFill="1" applyBorder="1" applyAlignment="1" applyProtection="1">
      <alignment horizontal="right" vertical="center"/>
    </xf>
    <xf numFmtId="0" fontId="15" fillId="3" borderId="3" xfId="0" applyFont="1" applyFill="1" applyBorder="1" applyAlignment="1" applyProtection="1">
      <alignment horizontal="center" vertical="center"/>
    </xf>
    <xf numFmtId="0" fontId="15" fillId="3" borderId="4" xfId="0" applyFont="1" applyFill="1" applyBorder="1" applyAlignment="1" applyProtection="1">
      <alignment vertical="center"/>
    </xf>
    <xf numFmtId="0" fontId="15" fillId="3" borderId="0" xfId="0" applyFont="1" applyFill="1" applyBorder="1" applyAlignment="1" applyProtection="1">
      <alignment horizontal="center" vertical="center"/>
    </xf>
    <xf numFmtId="0" fontId="15" fillId="3" borderId="6" xfId="0" applyFont="1" applyFill="1" applyBorder="1" applyAlignment="1" applyProtection="1">
      <alignment vertical="center"/>
    </xf>
    <xf numFmtId="0" fontId="15" fillId="3" borderId="8" xfId="0" applyFont="1" applyFill="1" applyBorder="1" applyAlignment="1" applyProtection="1">
      <alignment horizontal="left" vertical="center"/>
    </xf>
    <xf numFmtId="0" fontId="15" fillId="3" borderId="8" xfId="0" applyFont="1" applyFill="1" applyBorder="1" applyAlignment="1" applyProtection="1">
      <alignment horizontal="right" vertical="center"/>
    </xf>
    <xf numFmtId="0" fontId="15" fillId="3" borderId="8" xfId="0" applyFont="1" applyFill="1" applyBorder="1" applyAlignment="1" applyProtection="1">
      <alignment horizontal="center" vertical="center"/>
    </xf>
    <xf numFmtId="0" fontId="15" fillId="3" borderId="9" xfId="0" applyFont="1" applyFill="1" applyBorder="1" applyAlignment="1" applyProtection="1">
      <alignment vertical="center"/>
    </xf>
    <xf numFmtId="14" fontId="15" fillId="3" borderId="0" xfId="0" applyNumberFormat="1" applyFont="1" applyFill="1" applyBorder="1" applyAlignment="1" applyProtection="1">
      <alignment horizontal="center" vertical="center"/>
    </xf>
    <xf numFmtId="3" fontId="15" fillId="3" borderId="0" xfId="0" applyNumberFormat="1" applyFont="1" applyFill="1" applyBorder="1" applyAlignment="1" applyProtection="1">
      <alignment horizontal="right" vertical="center"/>
    </xf>
    <xf numFmtId="0" fontId="20" fillId="3" borderId="0" xfId="0" applyFont="1" applyFill="1" applyBorder="1" applyAlignment="1" applyProtection="1">
      <alignment horizontal="right" vertical="center"/>
    </xf>
    <xf numFmtId="0" fontId="20" fillId="3" borderId="5" xfId="0" applyFont="1" applyFill="1" applyBorder="1" applyAlignment="1" applyProtection="1">
      <alignment horizontal="left" vertical="center" wrapText="1"/>
    </xf>
    <xf numFmtId="3" fontId="21" fillId="4" borderId="1" xfId="0" applyNumberFormat="1" applyFont="1" applyFill="1" applyBorder="1" applyAlignment="1" applyProtection="1">
      <alignment horizontal="center" vertical="center"/>
    </xf>
    <xf numFmtId="3" fontId="15" fillId="4" borderId="1" xfId="0" applyNumberFormat="1" applyFont="1" applyFill="1" applyBorder="1" applyAlignment="1" applyProtection="1">
      <alignment horizontal="center" vertical="center"/>
    </xf>
    <xf numFmtId="3" fontId="15" fillId="3" borderId="0" xfId="0" applyNumberFormat="1"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0" fillId="0" borderId="0" xfId="0" applyFont="1" applyAlignment="1" applyProtection="1">
      <alignment horizontal="left" vertical="center"/>
    </xf>
    <xf numFmtId="0" fontId="23" fillId="0" borderId="0" xfId="0" applyFont="1" applyAlignment="1" applyProtection="1">
      <alignment vertical="center"/>
    </xf>
    <xf numFmtId="3" fontId="15" fillId="3" borderId="3" xfId="0" applyNumberFormat="1" applyFont="1" applyFill="1" applyBorder="1" applyAlignment="1" applyProtection="1">
      <alignment horizontal="center" vertical="center"/>
    </xf>
    <xf numFmtId="3" fontId="15" fillId="3" borderId="8" xfId="0" applyNumberFormat="1"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3" borderId="2" xfId="0" applyFont="1" applyFill="1" applyBorder="1" applyProtection="1"/>
    <xf numFmtId="0" fontId="16" fillId="3" borderId="3" xfId="0" applyFont="1" applyFill="1" applyBorder="1" applyAlignment="1" applyProtection="1">
      <alignment horizontal="left" vertical="center"/>
    </xf>
    <xf numFmtId="0" fontId="15" fillId="3" borderId="3" xfId="0" applyFont="1" applyFill="1" applyBorder="1" applyProtection="1"/>
    <xf numFmtId="0" fontId="15" fillId="3" borderId="4" xfId="0" applyFont="1" applyFill="1" applyBorder="1" applyProtection="1"/>
    <xf numFmtId="0" fontId="15" fillId="3" borderId="5" xfId="0" applyFont="1" applyFill="1" applyBorder="1" applyProtection="1"/>
    <xf numFmtId="0" fontId="15" fillId="3" borderId="0" xfId="0" applyFont="1" applyFill="1" applyBorder="1" applyProtection="1"/>
    <xf numFmtId="0" fontId="15" fillId="3" borderId="0" xfId="0" applyFont="1" applyFill="1" applyBorder="1" applyAlignment="1" applyProtection="1">
      <alignment horizontal="center"/>
    </xf>
    <xf numFmtId="0" fontId="15" fillId="3" borderId="6" xfId="0" applyFont="1" applyFill="1" applyBorder="1" applyProtection="1"/>
    <xf numFmtId="0" fontId="15" fillId="3" borderId="9" xfId="0" applyFont="1" applyFill="1" applyBorder="1" applyProtection="1"/>
    <xf numFmtId="0" fontId="15" fillId="3" borderId="10" xfId="0" applyFont="1" applyFill="1" applyBorder="1" applyAlignment="1" applyProtection="1">
      <alignment horizontal="left" vertical="center"/>
    </xf>
    <xf numFmtId="0" fontId="15" fillId="3" borderId="1" xfId="0" applyFont="1" applyFill="1" applyBorder="1" applyAlignment="1" applyProtection="1">
      <alignment horizontal="center" vertical="center"/>
    </xf>
    <xf numFmtId="0" fontId="15" fillId="3" borderId="7" xfId="0" applyFont="1" applyFill="1" applyBorder="1" applyProtection="1"/>
    <xf numFmtId="0" fontId="15" fillId="3" borderId="8" xfId="0" applyFont="1" applyFill="1" applyBorder="1" applyProtection="1"/>
    <xf numFmtId="0" fontId="15" fillId="3" borderId="8" xfId="0" applyFont="1" applyFill="1" applyBorder="1" applyAlignment="1" applyProtection="1">
      <alignment horizontal="center"/>
    </xf>
    <xf numFmtId="0" fontId="15" fillId="3" borderId="3" xfId="0" applyFont="1" applyFill="1" applyBorder="1" applyAlignment="1" applyProtection="1">
      <alignment horizontal="left" vertical="center"/>
    </xf>
    <xf numFmtId="0" fontId="15" fillId="3" borderId="3" xfId="0" applyFont="1" applyFill="1" applyBorder="1" applyAlignment="1" applyProtection="1">
      <alignment horizontal="center"/>
    </xf>
    <xf numFmtId="49" fontId="15" fillId="3" borderId="0" xfId="0" applyNumberFormat="1" applyFont="1" applyFill="1" applyBorder="1" applyAlignment="1" applyProtection="1">
      <alignment horizontal="center" vertical="center"/>
    </xf>
    <xf numFmtId="9" fontId="15" fillId="3" borderId="0" xfId="0" applyNumberFormat="1" applyFont="1" applyFill="1" applyBorder="1" applyAlignment="1" applyProtection="1">
      <alignment horizontal="center" vertical="center"/>
    </xf>
    <xf numFmtId="49" fontId="15" fillId="5" borderId="0" xfId="0" applyNumberFormat="1" applyFont="1" applyFill="1" applyBorder="1" applyAlignment="1" applyProtection="1">
      <alignment horizontal="center" vertical="center"/>
    </xf>
    <xf numFmtId="49" fontId="15" fillId="5" borderId="0" xfId="0" applyNumberFormat="1" applyFont="1" applyFill="1" applyBorder="1" applyAlignment="1" applyProtection="1">
      <alignment horizontal="left" vertical="center"/>
    </xf>
    <xf numFmtId="165" fontId="15" fillId="5" borderId="0" xfId="0" applyNumberFormat="1" applyFont="1" applyFill="1" applyBorder="1" applyAlignment="1" applyProtection="1">
      <alignment horizontal="center" vertical="center"/>
    </xf>
    <xf numFmtId="9" fontId="15" fillId="5" borderId="0" xfId="0" applyNumberFormat="1" applyFont="1" applyFill="1" applyBorder="1" applyAlignment="1" applyProtection="1">
      <alignment horizontal="center" vertical="center"/>
    </xf>
    <xf numFmtId="3" fontId="15" fillId="5" borderId="0" xfId="0" applyNumberFormat="1" applyFont="1" applyFill="1" applyBorder="1" applyAlignment="1" applyProtection="1">
      <alignment horizontal="center" vertical="center"/>
    </xf>
    <xf numFmtId="0" fontId="15" fillId="5" borderId="0" xfId="0" applyFont="1" applyFill="1" applyBorder="1" applyProtection="1"/>
    <xf numFmtId="49" fontId="15" fillId="3" borderId="8" xfId="0" applyNumberFormat="1" applyFont="1" applyFill="1" applyBorder="1" applyAlignment="1" applyProtection="1">
      <alignment horizontal="center" vertical="center"/>
    </xf>
    <xf numFmtId="49" fontId="15" fillId="3" borderId="8" xfId="0" applyNumberFormat="1" applyFont="1" applyFill="1" applyBorder="1" applyAlignment="1" applyProtection="1">
      <alignment horizontal="left" vertical="center"/>
    </xf>
    <xf numFmtId="165" fontId="15" fillId="3" borderId="8" xfId="0" applyNumberFormat="1" applyFont="1" applyFill="1" applyBorder="1" applyAlignment="1" applyProtection="1">
      <alignment horizontal="center" vertical="center"/>
    </xf>
    <xf numFmtId="9" fontId="15" fillId="3" borderId="8" xfId="0" applyNumberFormat="1" applyFont="1" applyFill="1" applyBorder="1" applyAlignment="1" applyProtection="1">
      <alignment horizontal="center" vertical="center"/>
    </xf>
    <xf numFmtId="3" fontId="23" fillId="4" borderId="1" xfId="0" applyNumberFormat="1" applyFont="1" applyFill="1" applyBorder="1" applyAlignment="1" applyProtection="1">
      <alignment horizontal="center" vertical="center"/>
    </xf>
    <xf numFmtId="49" fontId="15" fillId="3" borderId="3" xfId="0" applyNumberFormat="1" applyFont="1" applyFill="1" applyBorder="1" applyAlignment="1" applyProtection="1">
      <alignment horizontal="center" vertical="center"/>
    </xf>
    <xf numFmtId="49" fontId="15" fillId="3" borderId="3" xfId="0" applyNumberFormat="1" applyFont="1" applyFill="1" applyBorder="1" applyAlignment="1" applyProtection="1">
      <alignment horizontal="left" vertical="center"/>
    </xf>
    <xf numFmtId="165" fontId="15" fillId="3" borderId="3" xfId="0" applyNumberFormat="1" applyFont="1" applyFill="1" applyBorder="1" applyAlignment="1" applyProtection="1">
      <alignment horizontal="center" vertical="center"/>
    </xf>
    <xf numFmtId="9" fontId="15" fillId="3" borderId="3" xfId="0" applyNumberFormat="1" applyFont="1" applyFill="1" applyBorder="1" applyAlignment="1" applyProtection="1">
      <alignment horizontal="center" vertical="center"/>
    </xf>
    <xf numFmtId="3" fontId="24" fillId="4" borderId="1" xfId="0" applyNumberFormat="1" applyFont="1" applyFill="1" applyBorder="1" applyAlignment="1" applyProtection="1">
      <alignment horizontal="center" vertical="center"/>
    </xf>
    <xf numFmtId="0" fontId="15" fillId="0" borderId="3" xfId="0" applyFont="1" applyFill="1" applyBorder="1" applyProtection="1"/>
    <xf numFmtId="49" fontId="15" fillId="0" borderId="3" xfId="0" applyNumberFormat="1" applyFont="1" applyFill="1" applyBorder="1" applyAlignment="1" applyProtection="1">
      <alignment horizontal="left" vertical="center"/>
    </xf>
    <xf numFmtId="165" fontId="15" fillId="0" borderId="3" xfId="0" applyNumberFormat="1" applyFont="1" applyFill="1" applyBorder="1" applyAlignment="1" applyProtection="1">
      <alignment horizontal="center" vertical="center"/>
    </xf>
    <xf numFmtId="9" fontId="15" fillId="0" borderId="3" xfId="0" applyNumberFormat="1" applyFont="1" applyFill="1" applyBorder="1" applyAlignment="1" applyProtection="1">
      <alignment horizontal="center" vertical="center"/>
    </xf>
    <xf numFmtId="3" fontId="15" fillId="0" borderId="3"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8" fillId="0" borderId="0" xfId="0" applyFont="1" applyAlignment="1">
      <alignment horizontal="left" vertical="center"/>
    </xf>
    <xf numFmtId="49" fontId="23" fillId="3" borderId="2" xfId="0" applyNumberFormat="1" applyFont="1" applyFill="1" applyBorder="1" applyProtection="1"/>
    <xf numFmtId="49" fontId="23" fillId="3" borderId="3" xfId="0" applyNumberFormat="1" applyFont="1" applyFill="1" applyBorder="1" applyAlignment="1" applyProtection="1">
      <alignment horizontal="left" vertical="center"/>
    </xf>
    <xf numFmtId="49" fontId="23" fillId="3" borderId="3" xfId="0" applyNumberFormat="1" applyFont="1" applyFill="1" applyBorder="1" applyAlignment="1" applyProtection="1">
      <alignment horizontal="center" vertical="center"/>
    </xf>
    <xf numFmtId="49" fontId="23" fillId="3" borderId="4" xfId="0" applyNumberFormat="1" applyFont="1" applyFill="1" applyBorder="1" applyProtection="1"/>
    <xf numFmtId="49" fontId="23" fillId="3" borderId="5" xfId="0" applyNumberFormat="1" applyFont="1" applyFill="1" applyBorder="1" applyProtection="1"/>
    <xf numFmtId="49" fontId="23" fillId="3" borderId="0" xfId="0" applyNumberFormat="1" applyFont="1" applyFill="1" applyBorder="1" applyAlignment="1" applyProtection="1">
      <alignment horizontal="center" vertical="center"/>
    </xf>
    <xf numFmtId="49" fontId="23" fillId="3" borderId="6" xfId="0" applyNumberFormat="1" applyFont="1" applyFill="1" applyBorder="1" applyProtection="1"/>
    <xf numFmtId="49" fontId="23" fillId="3" borderId="7" xfId="0" applyNumberFormat="1" applyFont="1" applyFill="1" applyBorder="1" applyProtection="1"/>
    <xf numFmtId="49" fontId="23" fillId="3" borderId="8" xfId="0" applyNumberFormat="1" applyFont="1" applyFill="1" applyBorder="1" applyProtection="1"/>
    <xf numFmtId="49" fontId="23" fillId="3" borderId="9" xfId="0" applyNumberFormat="1" applyFont="1" applyFill="1" applyBorder="1" applyProtection="1"/>
    <xf numFmtId="49" fontId="23" fillId="3" borderId="0" xfId="0" applyNumberFormat="1" applyFont="1" applyFill="1" applyBorder="1" applyAlignment="1" applyProtection="1">
      <alignment horizontal="right" vertical="center"/>
    </xf>
    <xf numFmtId="49" fontId="23" fillId="3" borderId="0" xfId="0" applyNumberFormat="1" applyFont="1" applyFill="1" applyBorder="1" applyAlignment="1" applyProtection="1">
      <alignment horizontal="left" vertical="top" wrapText="1"/>
    </xf>
    <xf numFmtId="0" fontId="23" fillId="0" borderId="0" xfId="0" applyFont="1" applyAlignment="1">
      <alignment horizontal="left" vertical="center"/>
    </xf>
    <xf numFmtId="0" fontId="7" fillId="0" borderId="0" xfId="0" applyFont="1" applyAlignment="1">
      <alignment horizontal="left" vertical="center"/>
    </xf>
    <xf numFmtId="0" fontId="15" fillId="0" borderId="0" xfId="0" applyNumberFormat="1" applyFont="1" applyAlignment="1" applyProtection="1">
      <alignment horizontal="center" vertical="center"/>
    </xf>
    <xf numFmtId="49" fontId="15" fillId="3" borderId="0" xfId="0" applyNumberFormat="1" applyFont="1" applyFill="1" applyBorder="1" applyAlignment="1" applyProtection="1">
      <alignment horizontal="left" vertical="top" wrapText="1"/>
    </xf>
    <xf numFmtId="0" fontId="15" fillId="3" borderId="0" xfId="0" applyFont="1" applyFill="1" applyBorder="1" applyAlignment="1" applyProtection="1">
      <alignment horizontal="left" vertical="center"/>
    </xf>
    <xf numFmtId="49" fontId="23" fillId="6" borderId="1" xfId="0" applyNumberFormat="1" applyFont="1" applyFill="1" applyBorder="1" applyAlignment="1" applyProtection="1">
      <alignment horizontal="center" vertical="center"/>
    </xf>
    <xf numFmtId="49" fontId="15" fillId="4" borderId="1" xfId="0" applyNumberFormat="1" applyFont="1" applyFill="1" applyBorder="1" applyAlignment="1" applyProtection="1">
      <alignment horizontal="center" vertical="center"/>
    </xf>
    <xf numFmtId="49" fontId="15" fillId="3" borderId="0" xfId="0" applyNumberFormat="1" applyFont="1" applyFill="1" applyBorder="1" applyAlignment="1" applyProtection="1">
      <alignment horizontal="left" vertical="center"/>
    </xf>
    <xf numFmtId="0" fontId="15" fillId="0" borderId="0" xfId="0" applyFont="1" applyAlignment="1" applyProtection="1">
      <alignment horizontal="center" vertical="center"/>
    </xf>
    <xf numFmtId="49" fontId="23" fillId="3" borderId="0" xfId="0" applyNumberFormat="1" applyFont="1" applyFill="1" applyBorder="1" applyAlignment="1" applyProtection="1">
      <alignment horizontal="left" vertical="center"/>
    </xf>
    <xf numFmtId="0" fontId="15" fillId="3" borderId="0" xfId="0" applyFont="1" applyFill="1" applyBorder="1" applyAlignment="1" applyProtection="1">
      <alignment horizontal="right" vertical="center"/>
    </xf>
    <xf numFmtId="165" fontId="15" fillId="3" borderId="0" xfId="0" applyNumberFormat="1" applyFont="1" applyFill="1" applyBorder="1" applyAlignment="1" applyProtection="1">
      <alignment horizontal="center" vertical="center"/>
    </xf>
    <xf numFmtId="49" fontId="15" fillId="0" borderId="1" xfId="0" applyNumberFormat="1" applyFont="1" applyFill="1" applyBorder="1" applyAlignment="1" applyProtection="1">
      <alignment horizontal="left" vertical="center"/>
      <protection locked="0"/>
    </xf>
    <xf numFmtId="0" fontId="22" fillId="3" borderId="0" xfId="0" applyFont="1" applyFill="1" applyBorder="1" applyAlignment="1" applyProtection="1">
      <alignment horizontal="center" vertical="center"/>
    </xf>
    <xf numFmtId="14" fontId="15" fillId="0" borderId="1" xfId="0" applyNumberFormat="1" applyFont="1" applyBorder="1" applyAlignment="1" applyProtection="1">
      <alignment horizontal="center" vertical="center"/>
      <protection locked="0"/>
    </xf>
    <xf numFmtId="0" fontId="12" fillId="0" borderId="0" xfId="0" applyFont="1" applyAlignment="1" applyProtection="1">
      <alignment horizontal="left" vertical="center"/>
    </xf>
    <xf numFmtId="49" fontId="15" fillId="3" borderId="6" xfId="0" applyNumberFormat="1" applyFont="1" applyFill="1" applyBorder="1" applyAlignment="1" applyProtection="1">
      <alignment horizontal="right" vertical="center"/>
    </xf>
    <xf numFmtId="14" fontId="15" fillId="3" borderId="3" xfId="0" applyNumberFormat="1" applyFont="1" applyFill="1" applyBorder="1" applyAlignment="1" applyProtection="1">
      <alignment horizontal="center" vertical="center"/>
    </xf>
    <xf numFmtId="49" fontId="15" fillId="3" borderId="6" xfId="0" applyNumberFormat="1" applyFont="1" applyFill="1" applyBorder="1" applyAlignment="1" applyProtection="1">
      <alignment horizontal="left" vertical="center"/>
    </xf>
    <xf numFmtId="0" fontId="11" fillId="0" borderId="0" xfId="0" applyFont="1" applyAlignment="1" applyProtection="1">
      <alignment horizontal="left" vertical="center"/>
    </xf>
    <xf numFmtId="0" fontId="15" fillId="5" borderId="1" xfId="0" applyFont="1" applyFill="1" applyBorder="1" applyAlignment="1" applyProtection="1">
      <alignment horizontal="left" vertical="center"/>
      <protection locked="0"/>
    </xf>
    <xf numFmtId="0" fontId="15" fillId="0" borderId="0" xfId="0" applyFont="1" applyAlignment="1" applyProtection="1">
      <alignment horizontal="center" vertical="center"/>
    </xf>
    <xf numFmtId="0" fontId="15" fillId="0" borderId="0" xfId="0" applyFont="1" applyFill="1" applyBorder="1" applyProtection="1"/>
    <xf numFmtId="49" fontId="15" fillId="0" borderId="0" xfId="0" applyNumberFormat="1" applyFont="1" applyFill="1" applyBorder="1" applyAlignment="1" applyProtection="1">
      <alignment horizontal="left" vertical="center"/>
    </xf>
    <xf numFmtId="165" fontId="15" fillId="0" borderId="0" xfId="0" applyNumberFormat="1" applyFont="1" applyFill="1" applyBorder="1" applyAlignment="1" applyProtection="1">
      <alignment horizontal="center" vertical="center"/>
    </xf>
    <xf numFmtId="9" fontId="15" fillId="0" borderId="0" xfId="0" applyNumberFormat="1" applyFont="1" applyFill="1" applyBorder="1" applyAlignment="1" applyProtection="1">
      <alignment horizontal="center" vertical="center"/>
    </xf>
    <xf numFmtId="3" fontId="15" fillId="0" borderId="0" xfId="0" applyNumberFormat="1" applyFont="1" applyFill="1" applyBorder="1" applyAlignment="1" applyProtection="1">
      <alignment horizontal="center" vertical="center"/>
    </xf>
    <xf numFmtId="14" fontId="15" fillId="0" borderId="0" xfId="0" applyNumberFormat="1" applyFont="1" applyAlignment="1" applyProtection="1">
      <alignment horizontal="left" vertical="center"/>
    </xf>
    <xf numFmtId="0" fontId="15" fillId="3" borderId="0" xfId="0" applyFont="1" applyFill="1" applyBorder="1" applyAlignment="1" applyProtection="1">
      <alignment horizontal="left" vertical="center"/>
    </xf>
    <xf numFmtId="49" fontId="15" fillId="3" borderId="0" xfId="0" applyNumberFormat="1" applyFont="1" applyFill="1" applyBorder="1" applyAlignment="1" applyProtection="1">
      <alignment horizontal="left" vertical="center"/>
    </xf>
    <xf numFmtId="9" fontId="15" fillId="5" borderId="1" xfId="0"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xf>
    <xf numFmtId="14" fontId="14" fillId="0" borderId="0" xfId="0" applyNumberFormat="1" applyFont="1" applyBorder="1" applyAlignment="1">
      <alignment horizontal="left" vertical="center"/>
    </xf>
    <xf numFmtId="164" fontId="14" fillId="0" borderId="0" xfId="0" applyNumberFormat="1" applyFont="1" applyBorder="1" applyAlignment="1">
      <alignment horizontal="center" vertical="center"/>
    </xf>
    <xf numFmtId="0" fontId="14"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left" vertical="center"/>
    </xf>
    <xf numFmtId="0" fontId="15" fillId="0" borderId="0" xfId="0" applyFont="1" applyAlignment="1" applyProtection="1">
      <alignment horizontal="center" vertical="center"/>
    </xf>
    <xf numFmtId="49" fontId="15" fillId="0" borderId="1" xfId="0" applyNumberFormat="1" applyFont="1" applyFill="1" applyBorder="1" applyAlignment="1" applyProtection="1">
      <alignment horizontal="left" vertical="center"/>
      <protection locked="0"/>
    </xf>
    <xf numFmtId="0" fontId="15" fillId="0" borderId="0" xfId="0" applyFont="1" applyAlignment="1" applyProtection="1">
      <alignment horizontal="center" vertical="center"/>
    </xf>
    <xf numFmtId="0" fontId="15" fillId="3" borderId="0" xfId="0" applyFont="1" applyFill="1" applyBorder="1" applyAlignment="1" applyProtection="1">
      <alignment horizontal="right" vertical="center"/>
    </xf>
    <xf numFmtId="3" fontId="23" fillId="0" borderId="0" xfId="0" applyNumberFormat="1" applyFont="1" applyAlignment="1" applyProtection="1">
      <alignment vertical="center"/>
    </xf>
    <xf numFmtId="0" fontId="15" fillId="3" borderId="0" xfId="0" applyFont="1" applyFill="1" applyBorder="1" applyAlignment="1" applyProtection="1">
      <alignment horizontal="left" vertical="center"/>
    </xf>
    <xf numFmtId="49" fontId="15" fillId="3" borderId="8" xfId="0" applyNumberFormat="1" applyFont="1" applyFill="1" applyBorder="1" applyAlignment="1" applyProtection="1">
      <alignment horizontal="left" vertical="center"/>
    </xf>
    <xf numFmtId="0" fontId="15" fillId="0" borderId="0" xfId="0" applyFont="1" applyAlignment="1" applyProtection="1">
      <alignment horizontal="center" vertical="center"/>
    </xf>
    <xf numFmtId="0" fontId="15" fillId="3" borderId="0" xfId="0" applyFont="1" applyFill="1" applyBorder="1" applyAlignment="1" applyProtection="1">
      <alignment horizontal="right" vertical="center"/>
    </xf>
    <xf numFmtId="0" fontId="15" fillId="3" borderId="6" xfId="0" applyFont="1" applyFill="1" applyBorder="1" applyAlignment="1" applyProtection="1">
      <alignment horizontal="right" vertical="center"/>
    </xf>
    <xf numFmtId="49" fontId="15" fillId="3" borderId="0" xfId="0" applyNumberFormat="1" applyFont="1" applyFill="1" applyBorder="1" applyAlignment="1" applyProtection="1">
      <alignment horizontal="right" vertical="center"/>
    </xf>
    <xf numFmtId="0" fontId="4"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14" fontId="15" fillId="3" borderId="8" xfId="0" applyNumberFormat="1" applyFont="1" applyFill="1" applyBorder="1" applyAlignment="1" applyProtection="1">
      <alignment horizontal="center" vertical="center"/>
    </xf>
    <xf numFmtId="49" fontId="23" fillId="0" borderId="0" xfId="0" applyNumberFormat="1" applyFont="1" applyFill="1" applyAlignment="1" applyProtection="1">
      <alignment horizontal="center" vertical="center"/>
    </xf>
    <xf numFmtId="0" fontId="15" fillId="3" borderId="0" xfId="0" applyFont="1" applyFill="1" applyBorder="1" applyAlignment="1" applyProtection="1">
      <alignment horizontal="left" vertical="center"/>
    </xf>
    <xf numFmtId="49" fontId="15" fillId="3" borderId="8" xfId="0" applyNumberFormat="1" applyFont="1" applyFill="1" applyBorder="1" applyAlignment="1" applyProtection="1">
      <alignment horizontal="left" vertical="center"/>
    </xf>
    <xf numFmtId="0" fontId="15" fillId="0" borderId="0" xfId="0" applyFont="1" applyAlignment="1" applyProtection="1">
      <alignment horizontal="center" vertical="center"/>
    </xf>
    <xf numFmtId="49" fontId="15" fillId="3" borderId="0" xfId="0" applyNumberFormat="1"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0" fontId="15" fillId="3" borderId="3"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49" fontId="16" fillId="3" borderId="0" xfId="0" applyNumberFormat="1" applyFont="1" applyFill="1" applyBorder="1" applyAlignment="1" applyProtection="1">
      <alignment horizontal="left" vertical="center"/>
    </xf>
    <xf numFmtId="0" fontId="15" fillId="0" borderId="1" xfId="0" applyFont="1" applyFill="1" applyBorder="1" applyAlignment="1" applyProtection="1">
      <alignment horizontal="center" vertical="center"/>
      <protection locked="0"/>
    </xf>
    <xf numFmtId="0" fontId="15" fillId="0" borderId="1" xfId="0" applyNumberFormat="1" applyFont="1" applyBorder="1" applyAlignment="1" applyProtection="1">
      <alignment horizontal="center" vertical="center"/>
    </xf>
    <xf numFmtId="0" fontId="15" fillId="3" borderId="13" xfId="0" applyFont="1" applyFill="1" applyBorder="1" applyAlignment="1" applyProtection="1">
      <alignment horizontal="center" vertical="center"/>
    </xf>
    <xf numFmtId="0" fontId="15" fillId="4" borderId="1" xfId="0" applyFont="1" applyFill="1" applyBorder="1" applyAlignment="1" applyProtection="1">
      <alignment vertical="center" wrapText="1"/>
    </xf>
    <xf numFmtId="0" fontId="15" fillId="0" borderId="0" xfId="0" applyFont="1" applyBorder="1" applyAlignment="1" applyProtection="1">
      <alignment vertical="center"/>
    </xf>
    <xf numFmtId="0" fontId="15" fillId="3" borderId="0" xfId="0" applyFont="1" applyFill="1" applyBorder="1" applyAlignment="1" applyProtection="1">
      <alignment horizontal="right" vertical="center" wrapText="1"/>
    </xf>
    <xf numFmtId="0" fontId="15" fillId="7"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15" fillId="9" borderId="1" xfId="0" applyFont="1" applyFill="1" applyBorder="1" applyAlignment="1" applyProtection="1">
      <alignment horizontal="center" vertical="center"/>
    </xf>
    <xf numFmtId="0" fontId="15" fillId="10" borderId="1" xfId="0" applyFont="1" applyFill="1" applyBorder="1" applyAlignment="1" applyProtection="1">
      <alignment horizontal="center" vertical="center"/>
    </xf>
    <xf numFmtId="0" fontId="15" fillId="3" borderId="8" xfId="0" applyFont="1" applyFill="1" applyBorder="1" applyAlignment="1" applyProtection="1">
      <alignment vertical="center" wrapText="1"/>
    </xf>
    <xf numFmtId="49" fontId="15" fillId="0" borderId="0" xfId="0" applyNumberFormat="1" applyFont="1" applyAlignment="1" applyProtection="1">
      <alignment horizontal="left" vertical="center"/>
    </xf>
    <xf numFmtId="0" fontId="15" fillId="0" borderId="0" xfId="0" applyFont="1" applyAlignment="1" applyProtection="1">
      <alignment vertical="center" wrapText="1"/>
    </xf>
    <xf numFmtId="166" fontId="15" fillId="5" borderId="1" xfId="0" applyNumberFormat="1" applyFont="1" applyFill="1" applyBorder="1" applyAlignment="1" applyProtection="1">
      <alignment horizontal="center" vertical="center"/>
      <protection locked="0"/>
    </xf>
    <xf numFmtId="0" fontId="15" fillId="3" borderId="0" xfId="0" applyNumberFormat="1" applyFont="1" applyFill="1" applyBorder="1" applyAlignment="1" applyProtection="1">
      <alignment horizontal="left" vertical="center"/>
    </xf>
    <xf numFmtId="0" fontId="15" fillId="3" borderId="0" xfId="0" applyNumberFormat="1" applyFont="1" applyFill="1" applyBorder="1" applyAlignment="1" applyProtection="1">
      <alignment horizontal="center" vertical="center"/>
    </xf>
    <xf numFmtId="49" fontId="15" fillId="5" borderId="1" xfId="0" applyNumberFormat="1"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49" fontId="15" fillId="3" borderId="0" xfId="0" applyNumberFormat="1" applyFont="1" applyFill="1" applyBorder="1" applyAlignment="1" applyProtection="1">
      <alignment horizontal="left" vertical="center"/>
    </xf>
    <xf numFmtId="0" fontId="15" fillId="0" borderId="0" xfId="0" applyFont="1" applyAlignment="1" applyProtection="1">
      <alignment horizontal="center" vertical="center"/>
    </xf>
    <xf numFmtId="0" fontId="15" fillId="3" borderId="0" xfId="0" applyFont="1" applyFill="1" applyBorder="1" applyAlignment="1" applyProtection="1">
      <alignment horizontal="right" vertical="center"/>
    </xf>
    <xf numFmtId="0" fontId="16" fillId="3" borderId="0"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49" fontId="15" fillId="4" borderId="1" xfId="0" applyNumberFormat="1" applyFont="1" applyFill="1" applyBorder="1" applyAlignment="1" applyProtection="1">
      <alignment horizontal="left" vertical="center"/>
    </xf>
    <xf numFmtId="0" fontId="15" fillId="3" borderId="0" xfId="0" applyFont="1" applyFill="1" applyBorder="1" applyAlignment="1" applyProtection="1">
      <alignment horizontal="right" vertical="center"/>
    </xf>
    <xf numFmtId="0" fontId="15" fillId="0" borderId="0" xfId="0" applyFont="1" applyAlignment="1" applyProtection="1">
      <alignment horizontal="center" vertical="center"/>
    </xf>
    <xf numFmtId="49" fontId="21" fillId="3" borderId="0" xfId="0" applyNumberFormat="1" applyFont="1" applyFill="1" applyBorder="1" applyAlignment="1" applyProtection="1">
      <alignment horizontal="left" vertical="center"/>
    </xf>
    <xf numFmtId="49" fontId="15" fillId="3" borderId="0" xfId="0" applyNumberFormat="1" applyFont="1" applyFill="1" applyBorder="1" applyAlignment="1" applyProtection="1">
      <alignment horizontal="left" vertical="center"/>
    </xf>
    <xf numFmtId="0" fontId="16" fillId="3" borderId="0" xfId="0" applyFont="1" applyFill="1" applyBorder="1" applyAlignment="1" applyProtection="1">
      <alignment vertical="center"/>
    </xf>
    <xf numFmtId="0" fontId="21" fillId="3" borderId="0" xfId="0" applyFont="1" applyFill="1" applyBorder="1" applyAlignment="1" applyProtection="1">
      <alignment vertical="center"/>
    </xf>
    <xf numFmtId="0" fontId="15" fillId="4" borderId="1" xfId="0" applyFont="1" applyFill="1" applyBorder="1" applyAlignment="1" applyProtection="1">
      <alignment horizontal="center" vertical="center" wrapText="1"/>
    </xf>
    <xf numFmtId="0" fontId="2" fillId="0" borderId="0" xfId="0" applyFont="1" applyAlignment="1">
      <alignment horizontal="left" vertical="center"/>
    </xf>
    <xf numFmtId="14" fontId="15" fillId="0" borderId="1" xfId="0" applyNumberFormat="1" applyFont="1" applyFill="1" applyBorder="1" applyAlignment="1" applyProtection="1">
      <alignment horizontal="center" vertical="center"/>
      <protection locked="0"/>
    </xf>
    <xf numFmtId="49" fontId="15" fillId="3" borderId="6" xfId="0" applyNumberFormat="1" applyFont="1" applyFill="1" applyBorder="1" applyAlignment="1" applyProtection="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5" fillId="9" borderId="1" xfId="0" applyNumberFormat="1" applyFont="1" applyFill="1" applyBorder="1" applyAlignment="1" applyProtection="1">
      <alignment horizontal="left" vertical="center"/>
    </xf>
    <xf numFmtId="0" fontId="15" fillId="9" borderId="1" xfId="0" applyFont="1" applyFill="1" applyBorder="1" applyAlignment="1" applyProtection="1">
      <alignment horizontal="left" vertical="center"/>
    </xf>
    <xf numFmtId="49" fontId="15" fillId="3" borderId="2" xfId="0" applyNumberFormat="1" applyFont="1" applyFill="1" applyBorder="1" applyAlignment="1">
      <alignment vertical="center" wrapText="1"/>
    </xf>
    <xf numFmtId="49" fontId="15" fillId="3" borderId="3" xfId="0" applyNumberFormat="1" applyFont="1" applyFill="1" applyBorder="1" applyAlignment="1">
      <alignment vertical="center" wrapText="1"/>
    </xf>
    <xf numFmtId="49" fontId="15" fillId="3" borderId="4"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49" fontId="15" fillId="0" borderId="0" xfId="0" applyNumberFormat="1" applyFont="1" applyAlignment="1">
      <alignment vertical="center" wrapText="1"/>
    </xf>
    <xf numFmtId="49" fontId="15" fillId="0" borderId="0" xfId="0" applyNumberFormat="1" applyFont="1" applyAlignment="1">
      <alignment horizontal="center" vertical="center" wrapText="1"/>
    </xf>
    <xf numFmtId="49" fontId="15" fillId="3" borderId="5" xfId="0" applyNumberFormat="1" applyFont="1" applyFill="1" applyBorder="1" applyAlignment="1">
      <alignment vertical="center" wrapText="1"/>
    </xf>
    <xf numFmtId="49" fontId="15" fillId="3" borderId="6" xfId="0" applyNumberFormat="1" applyFont="1" applyFill="1" applyBorder="1" applyAlignment="1">
      <alignment horizontal="center" vertical="center" wrapText="1"/>
    </xf>
    <xf numFmtId="49" fontId="16" fillId="3" borderId="0" xfId="0" applyNumberFormat="1" applyFont="1" applyFill="1" applyAlignment="1">
      <alignment horizontal="left" vertical="center" wrapText="1"/>
    </xf>
    <xf numFmtId="49" fontId="15" fillId="3" borderId="8" xfId="0" applyNumberFormat="1" applyFont="1" applyFill="1" applyBorder="1" applyAlignment="1">
      <alignment horizontal="left" vertical="center" wrapText="1"/>
    </xf>
    <xf numFmtId="49" fontId="15" fillId="3" borderId="0" xfId="0" applyNumberFormat="1" applyFont="1" applyFill="1" applyAlignment="1">
      <alignment horizontal="left" vertical="top" wrapText="1"/>
    </xf>
    <xf numFmtId="49" fontId="23" fillId="4" borderId="1" xfId="0" applyNumberFormat="1" applyFont="1" applyFill="1" applyBorder="1" applyAlignment="1">
      <alignment horizontal="left" vertical="top" wrapText="1"/>
    </xf>
    <xf numFmtId="49" fontId="23" fillId="3" borderId="0" xfId="0" applyNumberFormat="1" applyFont="1" applyFill="1" applyAlignment="1">
      <alignment horizontal="left" vertical="center" wrapText="1"/>
    </xf>
    <xf numFmtId="49" fontId="23" fillId="3" borderId="0" xfId="0" applyNumberFormat="1" applyFont="1" applyFill="1" applyAlignment="1">
      <alignment vertical="center" wrapText="1"/>
    </xf>
    <xf numFmtId="49" fontId="23" fillId="3" borderId="3" xfId="0" applyNumberFormat="1" applyFont="1" applyFill="1" applyBorder="1" applyAlignment="1">
      <alignment horizontal="left" vertical="center" wrapText="1"/>
    </xf>
    <xf numFmtId="49" fontId="15" fillId="3" borderId="7" xfId="0" applyNumberFormat="1" applyFont="1" applyFill="1" applyBorder="1" applyAlignment="1">
      <alignment vertical="center" wrapText="1"/>
    </xf>
    <xf numFmtId="49" fontId="15" fillId="3" borderId="8" xfId="0" applyNumberFormat="1" applyFont="1" applyFill="1" applyBorder="1" applyAlignment="1">
      <alignment vertical="center" wrapText="1"/>
    </xf>
    <xf numFmtId="49" fontId="15" fillId="3" borderId="9"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left" vertical="center"/>
    </xf>
    <xf numFmtId="14" fontId="14" fillId="0" borderId="1" xfId="0" applyNumberFormat="1" applyFont="1" applyFill="1" applyBorder="1" applyAlignment="1">
      <alignment horizontal="left" vertical="center"/>
    </xf>
    <xf numFmtId="164" fontId="5"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0" xfId="0" applyFont="1" applyAlignment="1">
      <alignment horizontal="left" vertical="center"/>
    </xf>
    <xf numFmtId="49" fontId="21" fillId="3" borderId="0" xfId="0" applyNumberFormat="1" applyFont="1" applyFill="1" applyAlignment="1">
      <alignment horizontal="left" vertical="center" wrapText="1"/>
    </xf>
    <xf numFmtId="0" fontId="16" fillId="3" borderId="0" xfId="0" applyFont="1" applyFill="1" applyBorder="1" applyAlignment="1" applyProtection="1">
      <alignment vertical="center"/>
    </xf>
    <xf numFmtId="0" fontId="20" fillId="3" borderId="0" xfId="0" applyFont="1" applyFill="1" applyBorder="1" applyAlignment="1" applyProtection="1">
      <alignment vertical="center" wrapText="1"/>
    </xf>
    <xf numFmtId="0" fontId="20" fillId="3" borderId="6" xfId="0" applyFont="1" applyFill="1" applyBorder="1" applyAlignment="1" applyProtection="1">
      <alignment vertical="center" wrapText="1"/>
    </xf>
    <xf numFmtId="14" fontId="15" fillId="0" borderId="1" xfId="0" applyNumberFormat="1" applyFont="1" applyFill="1" applyBorder="1" applyAlignment="1" applyProtection="1">
      <alignment horizontal="center" vertical="center"/>
      <protection locked="0"/>
    </xf>
    <xf numFmtId="49" fontId="15" fillId="3" borderId="0" xfId="0" applyNumberFormat="1" applyFont="1" applyFill="1" applyBorder="1" applyAlignment="1" applyProtection="1">
      <alignment horizontal="left" vertical="center"/>
    </xf>
    <xf numFmtId="14" fontId="15" fillId="0" borderId="1" xfId="0" applyNumberFormat="1" applyFont="1" applyFill="1" applyBorder="1" applyAlignment="1" applyProtection="1">
      <alignment horizontal="left" vertical="center"/>
      <protection locked="0"/>
    </xf>
    <xf numFmtId="49" fontId="15" fillId="4" borderId="1" xfId="0" applyNumberFormat="1" applyFont="1" applyFill="1" applyBorder="1" applyAlignment="1" applyProtection="1">
      <alignment horizontal="left" vertical="center"/>
    </xf>
    <xf numFmtId="49" fontId="15" fillId="0" borderId="1" xfId="0" applyNumberFormat="1" applyFont="1" applyFill="1" applyBorder="1" applyAlignment="1" applyProtection="1">
      <alignment horizontal="left" vertical="center"/>
      <protection locked="0"/>
    </xf>
    <xf numFmtId="49" fontId="24" fillId="4" borderId="1" xfId="0" applyNumberFormat="1" applyFont="1" applyFill="1" applyBorder="1" applyAlignment="1" applyProtection="1">
      <alignment horizontal="left" vertical="center"/>
    </xf>
    <xf numFmtId="0" fontId="16" fillId="3" borderId="0" xfId="0" applyFont="1" applyFill="1" applyBorder="1" applyAlignment="1" applyProtection="1">
      <alignment horizontal="left" vertical="center"/>
    </xf>
    <xf numFmtId="14" fontId="15" fillId="4" borderId="15" xfId="0" applyNumberFormat="1" applyFont="1" applyFill="1" applyBorder="1" applyAlignment="1" applyProtection="1">
      <alignment horizontal="center" vertical="center"/>
    </xf>
    <xf numFmtId="14" fontId="15" fillId="4" borderId="1" xfId="0" applyNumberFormat="1" applyFont="1" applyFill="1" applyBorder="1" applyAlignment="1" applyProtection="1">
      <alignment horizontal="center" vertical="center"/>
    </xf>
    <xf numFmtId="0" fontId="20" fillId="3" borderId="0" xfId="0" applyFont="1" applyFill="1" applyBorder="1" applyAlignment="1" applyProtection="1">
      <alignment horizontal="left" vertical="center" wrapText="1"/>
    </xf>
    <xf numFmtId="49" fontId="15" fillId="0" borderId="11" xfId="0" applyNumberFormat="1" applyFont="1" applyFill="1" applyBorder="1" applyAlignment="1" applyProtection="1">
      <alignment horizontal="left" vertical="center"/>
      <protection locked="0"/>
    </xf>
    <xf numFmtId="49" fontId="15" fillId="0" borderId="13" xfId="0" applyNumberFormat="1" applyFont="1" applyFill="1" applyBorder="1" applyAlignment="1" applyProtection="1">
      <alignment horizontal="left" vertical="center"/>
      <protection locked="0"/>
    </xf>
    <xf numFmtId="49" fontId="15" fillId="0" borderId="12" xfId="0" applyNumberFormat="1" applyFont="1" applyFill="1" applyBorder="1" applyAlignment="1" applyProtection="1">
      <alignment horizontal="left" vertical="center"/>
      <protection locked="0"/>
    </xf>
    <xf numFmtId="49" fontId="15" fillId="0" borderId="1" xfId="0" applyNumberFormat="1" applyFont="1" applyFill="1" applyBorder="1" applyAlignment="1" applyProtection="1">
      <alignment horizontal="left" vertical="top" wrapText="1"/>
      <protection locked="0"/>
    </xf>
    <xf numFmtId="49" fontId="23" fillId="0" borderId="1" xfId="1" applyNumberFormat="1"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xf>
    <xf numFmtId="49" fontId="20" fillId="3" borderId="8" xfId="0" applyNumberFormat="1" applyFont="1" applyFill="1" applyBorder="1" applyAlignment="1" applyProtection="1">
      <alignment horizontal="left" vertical="center" wrapText="1"/>
    </xf>
    <xf numFmtId="0" fontId="15" fillId="3" borderId="11"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15" fillId="3" borderId="12" xfId="0" applyFont="1" applyFill="1" applyBorder="1" applyAlignment="1" applyProtection="1">
      <alignment horizontal="left" vertical="center"/>
    </xf>
    <xf numFmtId="49" fontId="15" fillId="3" borderId="6" xfId="0" applyNumberFormat="1" applyFont="1" applyFill="1" applyBorder="1" applyAlignment="1" applyProtection="1">
      <alignment horizontal="left" vertical="center"/>
    </xf>
    <xf numFmtId="49" fontId="23" fillId="3" borderId="0" xfId="0" applyNumberFormat="1" applyFont="1" applyFill="1" applyBorder="1" applyAlignment="1" applyProtection="1">
      <alignment horizontal="left" vertical="center"/>
    </xf>
    <xf numFmtId="49" fontId="23" fillId="3" borderId="6" xfId="0" applyNumberFormat="1" applyFont="1" applyFill="1" applyBorder="1" applyAlignment="1" applyProtection="1">
      <alignment horizontal="left" vertical="center"/>
    </xf>
    <xf numFmtId="49" fontId="15" fillId="4" borderId="1" xfId="0" applyNumberFormat="1" applyFont="1" applyFill="1" applyBorder="1" applyAlignment="1" applyProtection="1">
      <alignment horizontal="center" vertical="center"/>
    </xf>
    <xf numFmtId="0" fontId="23" fillId="4" borderId="1" xfId="0" applyNumberFormat="1" applyFont="1" applyFill="1" applyBorder="1" applyAlignment="1" applyProtection="1">
      <alignment horizontal="left" vertical="center"/>
    </xf>
    <xf numFmtId="49" fontId="15" fillId="6" borderId="1" xfId="0" applyNumberFormat="1" applyFont="1" applyFill="1" applyBorder="1" applyAlignment="1" applyProtection="1">
      <alignment horizontal="left" vertical="top" wrapText="1"/>
    </xf>
    <xf numFmtId="49" fontId="23" fillId="6" borderId="1" xfId="0" applyNumberFormat="1"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15" fillId="3" borderId="0" xfId="0" applyFont="1" applyFill="1" applyBorder="1" applyAlignment="1" applyProtection="1">
      <alignment horizontal="right" vertical="center"/>
    </xf>
    <xf numFmtId="0" fontId="15" fillId="3" borderId="6" xfId="0" applyFont="1" applyFill="1" applyBorder="1" applyAlignment="1" applyProtection="1">
      <alignment horizontal="right" vertical="center"/>
    </xf>
    <xf numFmtId="0" fontId="21" fillId="0" borderId="0" xfId="0" applyFont="1" applyAlignment="1" applyProtection="1">
      <alignment vertical="center"/>
    </xf>
    <xf numFmtId="0" fontId="15" fillId="0" borderId="0" xfId="0" applyFont="1" applyAlignment="1" applyProtection="1">
      <alignment horizontal="center" vertical="center"/>
    </xf>
    <xf numFmtId="49" fontId="21" fillId="3" borderId="0" xfId="0" applyNumberFormat="1" applyFont="1" applyFill="1" applyBorder="1" applyAlignment="1" applyProtection="1">
      <alignment horizontal="left" vertical="center"/>
    </xf>
    <xf numFmtId="165" fontId="15" fillId="3" borderId="0" xfId="0" applyNumberFormat="1" applyFont="1" applyFill="1" applyBorder="1" applyAlignment="1" applyProtection="1">
      <alignment horizontal="center" vertical="center"/>
    </xf>
    <xf numFmtId="14" fontId="23" fillId="6" borderId="1" xfId="0" applyNumberFormat="1" applyFont="1" applyFill="1" applyBorder="1" applyAlignment="1" applyProtection="1">
      <alignment horizontal="center" vertical="center"/>
    </xf>
    <xf numFmtId="49" fontId="23" fillId="6" borderId="1" xfId="0" applyNumberFormat="1" applyFont="1" applyFill="1" applyBorder="1" applyAlignment="1" applyProtection="1">
      <alignment horizontal="center" vertical="center"/>
    </xf>
    <xf numFmtId="0" fontId="24" fillId="6" borderId="1" xfId="0" applyNumberFormat="1" applyFont="1" applyFill="1" applyBorder="1" applyAlignment="1" applyProtection="1">
      <alignment horizontal="center" vertical="center"/>
    </xf>
    <xf numFmtId="49" fontId="23" fillId="6" borderId="1" xfId="0" applyNumberFormat="1" applyFont="1" applyFill="1" applyBorder="1" applyAlignment="1" applyProtection="1">
      <alignment horizontal="left" vertical="top" wrapText="1"/>
    </xf>
    <xf numFmtId="49" fontId="20" fillId="3" borderId="0" xfId="0" applyNumberFormat="1" applyFont="1" applyFill="1" applyBorder="1" applyAlignment="1" applyProtection="1">
      <alignment horizontal="left" vertical="center" wrapText="1"/>
    </xf>
    <xf numFmtId="0" fontId="15" fillId="3" borderId="10" xfId="0" applyFont="1" applyFill="1" applyBorder="1" applyAlignment="1" applyProtection="1">
      <alignment horizontal="right" vertical="center" wrapText="1"/>
    </xf>
    <xf numFmtId="0" fontId="15" fillId="3" borderId="10" xfId="0" applyFont="1" applyFill="1" applyBorder="1" applyAlignment="1" applyProtection="1">
      <alignment horizontal="right" vertical="center"/>
    </xf>
    <xf numFmtId="3" fontId="15" fillId="0" borderId="14" xfId="0" applyNumberFormat="1" applyFont="1" applyBorder="1" applyAlignment="1" applyProtection="1">
      <alignment horizontal="center" vertical="center"/>
      <protection locked="0"/>
    </xf>
    <xf numFmtId="3" fontId="15" fillId="0" borderId="15" xfId="0" applyNumberFormat="1" applyFont="1" applyBorder="1" applyAlignment="1" applyProtection="1">
      <alignment horizontal="center" vertical="center"/>
      <protection locked="0"/>
    </xf>
    <xf numFmtId="0" fontId="15" fillId="0" borderId="11"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15" fillId="0" borderId="12" xfId="0" applyFont="1" applyFill="1" applyBorder="1" applyAlignment="1" applyProtection="1">
      <alignment vertical="top" wrapText="1"/>
      <protection locked="0"/>
    </xf>
    <xf numFmtId="14" fontId="15" fillId="0" borderId="14" xfId="0" applyNumberFormat="1" applyFont="1" applyBorder="1" applyAlignment="1" applyProtection="1">
      <alignment horizontal="center" vertical="center"/>
      <protection locked="0"/>
    </xf>
    <xf numFmtId="14" fontId="15" fillId="0" borderId="15" xfId="0" applyNumberFormat="1" applyFont="1" applyBorder="1" applyAlignment="1" applyProtection="1">
      <alignment horizontal="center" vertical="center"/>
      <protection locked="0"/>
    </xf>
    <xf numFmtId="3" fontId="15" fillId="4" borderId="14" xfId="0" applyNumberFormat="1" applyFont="1" applyFill="1" applyBorder="1" applyAlignment="1" applyProtection="1">
      <alignment horizontal="center" vertical="center"/>
    </xf>
    <xf numFmtId="3" fontId="15" fillId="4" borderId="15" xfId="0" applyNumberFormat="1" applyFont="1" applyFill="1" applyBorder="1" applyAlignment="1" applyProtection="1">
      <alignment horizontal="center" vertical="center"/>
    </xf>
    <xf numFmtId="0" fontId="21" fillId="3" borderId="0" xfId="0" applyFont="1" applyFill="1" applyBorder="1" applyAlignment="1" applyProtection="1">
      <alignment vertical="center"/>
    </xf>
    <xf numFmtId="49" fontId="15" fillId="0" borderId="1" xfId="0" applyNumberFormat="1" applyFont="1" applyFill="1" applyBorder="1" applyAlignment="1" applyProtection="1">
      <alignment horizontal="left" vertical="center" wrapText="1"/>
      <protection locked="0"/>
    </xf>
    <xf numFmtId="0" fontId="22" fillId="3" borderId="0" xfId="0" applyFont="1" applyFill="1" applyBorder="1" applyAlignment="1" applyProtection="1">
      <alignment horizontal="center" vertical="center"/>
    </xf>
    <xf numFmtId="49" fontId="20" fillId="3" borderId="0" xfId="0" applyNumberFormat="1" applyFont="1" applyFill="1" applyBorder="1" applyAlignment="1" applyProtection="1">
      <alignment vertical="center" wrapText="1"/>
    </xf>
    <xf numFmtId="0" fontId="15" fillId="4" borderId="1" xfId="0" applyFont="1" applyFill="1" applyBorder="1" applyAlignment="1" applyProtection="1">
      <alignment horizontal="center" vertical="center" wrapText="1"/>
    </xf>
    <xf numFmtId="0" fontId="1" fillId="0" borderId="1" xfId="0" applyFont="1" applyFill="1" applyBorder="1" applyAlignment="1">
      <alignment horizontal="left" vertical="center"/>
    </xf>
    <xf numFmtId="0" fontId="1" fillId="3" borderId="1" xfId="0" applyFont="1" applyFill="1" applyBorder="1" applyAlignment="1">
      <alignment horizontal="left" vertical="center"/>
    </xf>
    <xf numFmtId="0" fontId="23" fillId="0" borderId="1" xfId="0" applyFont="1" applyFill="1" applyBorder="1" applyAlignment="1">
      <alignment horizontal="left" vertical="center"/>
    </xf>
    <xf numFmtId="49" fontId="23" fillId="0" borderId="1" xfId="0" applyNumberFormat="1" applyFont="1" applyFill="1" applyBorder="1" applyAlignment="1">
      <alignment horizontal="left" vertical="center"/>
    </xf>
    <xf numFmtId="164" fontId="23" fillId="0" borderId="1" xfId="0" applyNumberFormat="1" applyFont="1" applyFill="1" applyBorder="1" applyAlignment="1">
      <alignment horizontal="left" vertical="center"/>
    </xf>
    <xf numFmtId="0" fontId="14" fillId="2" borderId="1" xfId="0" applyFont="1" applyFill="1" applyBorder="1" applyAlignment="1">
      <alignment horizontal="left" vertical="center"/>
    </xf>
  </cellXfs>
  <cellStyles count="2">
    <cellStyle name="Link" xfId="1" builtinId="8"/>
    <cellStyle name="Standard" xfId="0" builtinId="0"/>
  </cellStyles>
  <dxfs count="16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b/>
        <i val="0"/>
        <color rgb="FF339933"/>
      </font>
    </dxf>
    <dxf>
      <font>
        <b/>
        <i val="0"/>
        <color rgb="FFFF0000"/>
      </font>
    </dxf>
    <dxf>
      <font>
        <color rgb="FF339933"/>
      </font>
    </dxf>
    <dxf>
      <font>
        <color rgb="FFC00000"/>
      </font>
    </dxf>
    <dxf>
      <font>
        <color rgb="FFC00000"/>
      </font>
    </dxf>
    <dxf>
      <font>
        <color rgb="FF339933"/>
      </font>
    </dxf>
    <dxf>
      <font>
        <b/>
        <i val="0"/>
        <color rgb="FF339933"/>
      </font>
    </dxf>
    <dxf>
      <font>
        <b/>
        <i val="0"/>
        <color rgb="FFFF0000"/>
      </font>
    </dxf>
  </dxfs>
  <tableStyles count="0" defaultTableStyle="TableStyleMedium9" defaultPivotStyle="PivotStyleLight16"/>
  <colors>
    <mruColors>
      <color rgb="FFD9D9D9"/>
      <color rgb="FF33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zpmdev.sharepoint.com/sites/repository/Shared%20Documents/Templates/Application/fr/VZPM_PMLA-C_Rezertifizierungsantrag_V8.0_DE_ungesch&#252;tz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zpmdev.sharepoint.com/sites/repository/Shared%20Documents/Templates/Application/fr/VZPM_PMLA-C_Rezertifizierungsantrag_V8.0_FR_ungesch&#252;tz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ZPM_PMLA-C_Rezertifizierungsantrag_V8.2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4">
          <cell r="B34" t="str">
            <v>Level A - Certified Portfolio Director</v>
          </cell>
        </row>
        <row r="35">
          <cell r="B35" t="str">
            <v>Level B - Certified Senior Project Manager</v>
          </cell>
        </row>
        <row r="36">
          <cell r="B36" t="str">
            <v>Level B - Certified Senior Programme Manager</v>
          </cell>
        </row>
        <row r="37">
          <cell r="B37" t="str">
            <v>Level B - Certified Senior Portfolio Manager</v>
          </cell>
        </row>
        <row r="38">
          <cell r="B38" t="str">
            <v>Level C - Certified Project Manager</v>
          </cell>
        </row>
        <row r="40">
          <cell r="B40" t="str">
            <v>Deutsch</v>
          </cell>
        </row>
        <row r="41">
          <cell r="B41" t="str">
            <v>Englisch</v>
          </cell>
        </row>
        <row r="42">
          <cell r="B42" t="str">
            <v>Französisch</v>
          </cell>
        </row>
        <row r="44">
          <cell r="B44" t="str">
            <v>Arbeitgeber</v>
          </cell>
        </row>
        <row r="45">
          <cell r="B45" t="str">
            <v>Privatadresse</v>
          </cell>
        </row>
        <row r="46">
          <cell r="B46" t="str">
            <v>Andere Adresse</v>
          </cell>
        </row>
        <row r="48">
          <cell r="B48" t="str">
            <v>Projektleiter</v>
          </cell>
        </row>
        <row r="49">
          <cell r="B49" t="str">
            <v>Programmleiter</v>
          </cell>
        </row>
        <row r="50">
          <cell r="B50" t="str">
            <v>Portfoliomanager</v>
          </cell>
        </row>
        <row r="51">
          <cell r="B51" t="str">
            <v>Auftraggeber</v>
          </cell>
        </row>
        <row r="52">
          <cell r="B52" t="str">
            <v>Co-Projektleiter</v>
          </cell>
        </row>
        <row r="53">
          <cell r="B53" t="str">
            <v>Leiter PL-Pool</v>
          </cell>
        </row>
        <row r="54">
          <cell r="B54" t="str">
            <v>Leiter PMO</v>
          </cell>
        </row>
        <row r="55">
          <cell r="B55" t="str">
            <v>Mitglied Lenkungsausschuss</v>
          </cell>
        </row>
        <row r="56">
          <cell r="B56" t="str">
            <v>PM-Consultant</v>
          </cell>
        </row>
        <row r="57">
          <cell r="B57" t="str">
            <v>Projektcontroller</v>
          </cell>
        </row>
        <row r="58">
          <cell r="B58" t="str">
            <v>Qualitätsmanager</v>
          </cell>
        </row>
        <row r="59">
          <cell r="B59" t="str">
            <v>Risikomanager</v>
          </cell>
        </row>
        <row r="60">
          <cell r="B60" t="str">
            <v>Stv. Projektleiter</v>
          </cell>
        </row>
        <row r="61">
          <cell r="B61" t="str">
            <v>Stv. Programmleiter</v>
          </cell>
        </row>
        <row r="62">
          <cell r="B62" t="str">
            <v>Stv. Portfoliomanager</v>
          </cell>
        </row>
        <row r="63">
          <cell r="B63" t="str">
            <v>Teilprojektleiter</v>
          </cell>
        </row>
        <row r="64">
          <cell r="B64" t="str">
            <v>Testmanager</v>
          </cell>
        </row>
        <row r="66">
          <cell r="B66" t="str">
            <v>ja</v>
          </cell>
        </row>
        <row r="67">
          <cell r="B67" t="str">
            <v>nein</v>
          </cell>
        </row>
        <row r="69">
          <cell r="B69" t="str">
            <v>sign. Maja Schütz</v>
          </cell>
        </row>
        <row r="70">
          <cell r="B70" t="str">
            <v>sign. Jean-Pierre Widmann</v>
          </cell>
        </row>
        <row r="72">
          <cell r="B72" t="str">
            <v>Projektleiter</v>
          </cell>
        </row>
        <row r="73">
          <cell r="B73" t="str">
            <v>Co-Projektleiter</v>
          </cell>
        </row>
        <row r="74">
          <cell r="B74" t="str">
            <v>Auftraggeber</v>
          </cell>
        </row>
        <row r="75">
          <cell r="B75" t="str">
            <v>Leiter PL-Pool</v>
          </cell>
        </row>
        <row r="76">
          <cell r="B76" t="str">
            <v>Leiter PMO</v>
          </cell>
        </row>
        <row r="77">
          <cell r="B77" t="str">
            <v>Mitglied Lenkungsausschuss</v>
          </cell>
        </row>
        <row r="78">
          <cell r="B78" t="str">
            <v>PM-Consultant</v>
          </cell>
        </row>
        <row r="79">
          <cell r="B79" t="str">
            <v>Projektcontroller</v>
          </cell>
        </row>
        <row r="80">
          <cell r="B80" t="str">
            <v>Qualitätsmanager</v>
          </cell>
        </row>
        <row r="81">
          <cell r="B81" t="str">
            <v>Risikomanager</v>
          </cell>
        </row>
        <row r="82">
          <cell r="B82" t="str">
            <v>Stv. Projektleiter</v>
          </cell>
        </row>
        <row r="83">
          <cell r="B83" t="str">
            <v>Teilprojektleiter</v>
          </cell>
        </row>
        <row r="84">
          <cell r="B84" t="str">
            <v>Testmanager</v>
          </cell>
        </row>
        <row r="86">
          <cell r="B86" t="str">
            <v>Akquisition und Angebot</v>
          </cell>
        </row>
        <row r="87">
          <cell r="B87" t="str">
            <v>Anlagenbau</v>
          </cell>
        </row>
        <row r="88">
          <cell r="B88" t="str">
            <v>Bau</v>
          </cell>
        </row>
        <row r="89">
          <cell r="B89" t="str">
            <v>Durchführbarkeitsstudien</v>
          </cell>
        </row>
        <row r="90">
          <cell r="B90" t="str">
            <v>Forschung und Entwicklung</v>
          </cell>
        </row>
        <row r="91">
          <cell r="B91" t="str">
            <v>Immobilien</v>
          </cell>
        </row>
        <row r="92">
          <cell r="B92" t="str">
            <v>Informatik</v>
          </cell>
        </row>
        <row r="93">
          <cell r="B93" t="str">
            <v>Instandhaltung</v>
          </cell>
        </row>
        <row r="94">
          <cell r="B94" t="str">
            <v>Organisation</v>
          </cell>
        </row>
        <row r="95">
          <cell r="B95" t="str">
            <v>Produktentwicklung</v>
          </cell>
        </row>
        <row r="96">
          <cell r="B96" t="str">
            <v>Strategie</v>
          </cell>
        </row>
        <row r="97">
          <cell r="B97" t="str">
            <v>Unternehmensgründung und -kauf</v>
          </cell>
        </row>
        <row r="98">
          <cell r="B98" t="str">
            <v>Weitere (in Projektscope angeben)</v>
          </cell>
        </row>
        <row r="100">
          <cell r="B100" t="str">
            <v>KandidatIn wird ohne Auflage zugelassen</v>
          </cell>
        </row>
        <row r="101">
          <cell r="B101" t="str">
            <v>KandidatIn wird mit Auflage zugelassen</v>
          </cell>
        </row>
        <row r="102">
          <cell r="B102" t="str">
            <v>KandidatIn wird nicht zugelassen</v>
          </cell>
        </row>
        <row r="104">
          <cell r="B104" t="str">
            <v>Alle Kompetenzen der ICB</v>
          </cell>
        </row>
        <row r="105">
          <cell r="B105" t="str">
            <v>Alle Kompetenzen des Kompetenzbereichs 'Kontext'</v>
          </cell>
        </row>
        <row r="106">
          <cell r="B106" t="str">
            <v>Alle Kompetenzen des Kompetenzbereichs 'Menschen'</v>
          </cell>
        </row>
        <row r="107">
          <cell r="B107" t="str">
            <v>Alle Kompetenzen des Kompetenzbereichs 'Praktiken'</v>
          </cell>
        </row>
        <row r="108">
          <cell r="B108" t="str">
            <v>4.3.1 Strategie</v>
          </cell>
        </row>
        <row r="109">
          <cell r="B109" t="str">
            <v>4.3.2 Governance, Strukturen und Prozesse</v>
          </cell>
        </row>
        <row r="110">
          <cell r="B110" t="str">
            <v>4.3.3 Compliance, Standards und Regulationen</v>
          </cell>
        </row>
        <row r="111">
          <cell r="B111" t="str">
            <v>4.3.4 Macht und Interessen</v>
          </cell>
        </row>
        <row r="112">
          <cell r="B112" t="str">
            <v>4.3.5 Kultur und Werte</v>
          </cell>
        </row>
        <row r="113">
          <cell r="B113" t="str">
            <v>4.4.1 Selbstreflexion und Selbstmanagement</v>
          </cell>
        </row>
        <row r="114">
          <cell r="B114" t="str">
            <v>4.4.2 Persönliche Integrität und Verlässlichkeit</v>
          </cell>
        </row>
        <row r="115">
          <cell r="B115" t="str">
            <v>4.4.3 Persönliche Kommunikation</v>
          </cell>
        </row>
        <row r="116">
          <cell r="B116" t="str">
            <v>4.4.4 Beziehungen und Engagement</v>
          </cell>
        </row>
        <row r="117">
          <cell r="B117" t="str">
            <v>4.4.5 Führung</v>
          </cell>
        </row>
        <row r="118">
          <cell r="B118" t="str">
            <v>4.4.6 Teamarbeit</v>
          </cell>
        </row>
        <row r="119">
          <cell r="B119" t="str">
            <v>4.4.7 Konflikte und Krisen</v>
          </cell>
        </row>
        <row r="120">
          <cell r="B120" t="str">
            <v>4.4.8 Vielseitigkeit</v>
          </cell>
        </row>
        <row r="121">
          <cell r="B121" t="str">
            <v>4.4.9 Verhandlungen</v>
          </cell>
        </row>
        <row r="122">
          <cell r="B122" t="str">
            <v>4.4.10 Ergebnisorientierung</v>
          </cell>
        </row>
        <row r="123">
          <cell r="B123" t="str">
            <v>4.5.1 Projektdesign / Programmdesign / Portfoliodesign</v>
          </cell>
        </row>
        <row r="124">
          <cell r="B124" t="str">
            <v>4.5.2 Anforderungen und Ziele / Nutzen und Ziele / Nutzen</v>
          </cell>
        </row>
        <row r="125">
          <cell r="B125" t="str">
            <v>4.5.3 Leistungsumfang und Lieferobjekte / Leistungsumfang / Leistungsumfang</v>
          </cell>
        </row>
        <row r="126">
          <cell r="B126" t="str">
            <v>4.5.4 Ablauf und Termine / Ablauf und Termine / Termine</v>
          </cell>
        </row>
        <row r="127">
          <cell r="B127" t="str">
            <v>4.5.5 Organisation, Information und Dokumentation</v>
          </cell>
        </row>
        <row r="128">
          <cell r="B128" t="str">
            <v>4.5.6 Qualität</v>
          </cell>
        </row>
        <row r="129">
          <cell r="B129" t="str">
            <v>4.5.7 Kosten und Finanzierung</v>
          </cell>
        </row>
        <row r="130">
          <cell r="B130" t="str">
            <v>4.5.8 Ressourcen</v>
          </cell>
        </row>
        <row r="131">
          <cell r="B131" t="str">
            <v>4.5.9 Beschaffung / Beschaffung und Partnerschaften / Beschaffung</v>
          </cell>
        </row>
        <row r="132">
          <cell r="B132" t="str">
            <v>4.5.10 Planung und Steuerung</v>
          </cell>
        </row>
        <row r="138">
          <cell r="B138" t="str">
            <v>Zertifikat verlängern</v>
          </cell>
        </row>
        <row r="139">
          <cell r="B139" t="str">
            <v>Zertifikat nicht verlängern</v>
          </cell>
        </row>
        <row r="141">
          <cell r="B141" t="str">
            <v>Natasa Dugonjic</v>
          </cell>
        </row>
        <row r="142">
          <cell r="B142" t="str">
            <v>Manuela Frei</v>
          </cell>
        </row>
        <row r="143">
          <cell r="B143" t="str">
            <v>Anastasija Jovanovich</v>
          </cell>
        </row>
        <row r="144">
          <cell r="B144" t="str">
            <v>Kaltrina Kaba</v>
          </cell>
        </row>
        <row r="145">
          <cell r="B145" t="str">
            <v>Maja Schütz</v>
          </cell>
        </row>
        <row r="146">
          <cell r="B146" t="str">
            <v>Tina Vasic</v>
          </cell>
        </row>
        <row r="147">
          <cell r="B147" t="str">
            <v>Jean-Pierre Widmann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MP"/>
      <sheetName val="MPg"/>
      <sheetName val="MPf"/>
      <sheetName val="SAMP"/>
      <sheetName val="SAMPg"/>
      <sheetName val="SAMPf"/>
      <sheetName val="CXMP"/>
      <sheetName val="CXMPg"/>
      <sheetName val="CXMPf"/>
      <sheetName val="Admin"/>
      <sheetName val="Exp"/>
      <sheetName val="Vorgab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B1" t="str">
            <v>Madame</v>
          </cell>
        </row>
        <row r="2">
          <cell r="B2" t="str">
            <v>Monsieur</v>
          </cell>
        </row>
        <row r="4">
          <cell r="B4" t="str">
            <v>administration publique / NGO</v>
          </cell>
        </row>
        <row r="5">
          <cell r="B5" t="str">
            <v>association</v>
          </cell>
        </row>
        <row r="6">
          <cell r="B6" t="str">
            <v>assurances</v>
          </cell>
        </row>
        <row r="7">
          <cell r="B7" t="str">
            <v>commerce / commerce de détail</v>
          </cell>
        </row>
        <row r="8">
          <cell r="B8" t="str">
            <v>construction / architecture / immeubles</v>
          </cell>
        </row>
        <row r="9">
          <cell r="B9" t="str">
            <v>consulting</v>
          </cell>
        </row>
        <row r="10">
          <cell r="B10" t="str">
            <v>énergie</v>
          </cell>
        </row>
        <row r="11">
          <cell r="B11" t="str">
            <v>industrie / construction d'installations</v>
          </cell>
        </row>
        <row r="12">
          <cell r="B12" t="str">
            <v>santé / médecine / pharma</v>
          </cell>
        </row>
        <row r="13">
          <cell r="B13" t="str">
            <v>service / éducation</v>
          </cell>
        </row>
        <row r="14">
          <cell r="B14" t="str">
            <v>service financiers / banque</v>
          </cell>
        </row>
        <row r="15">
          <cell r="B15" t="str">
            <v>telecommunication / médias</v>
          </cell>
        </row>
        <row r="16">
          <cell r="B16" t="str">
            <v>tourisme / gastronomie</v>
          </cell>
        </row>
        <row r="17">
          <cell r="B17" t="str">
            <v>trafic / transport / logistique</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(jusqu'à 2017)</v>
          </cell>
        </row>
        <row r="32">
          <cell r="B32" t="str">
            <v>Level A - Certified Project Director</v>
          </cell>
        </row>
        <row r="33">
          <cell r="B33" t="str">
            <v>Level A - Certified Programme Director</v>
          </cell>
        </row>
        <row r="34">
          <cell r="B34" t="str">
            <v>Level A - Certified Portfolio Director</v>
          </cell>
        </row>
        <row r="35">
          <cell r="B35" t="str">
            <v>Level B - Certified Senior Project Manager</v>
          </cell>
        </row>
        <row r="36">
          <cell r="B36" t="str">
            <v>Level B - Certified Senior Programme Manager</v>
          </cell>
        </row>
        <row r="37">
          <cell r="B37" t="str">
            <v>Level B - Certified Senior Portfolio Manager</v>
          </cell>
        </row>
        <row r="38">
          <cell r="B38" t="str">
            <v>Level C - Certified Project Manager</v>
          </cell>
        </row>
        <row r="40">
          <cell r="B40" t="str">
            <v>allemand</v>
          </cell>
        </row>
        <row r="41">
          <cell r="B41" t="str">
            <v>anglais</v>
          </cell>
        </row>
        <row r="42">
          <cell r="B42" t="str">
            <v>français</v>
          </cell>
        </row>
        <row r="44">
          <cell r="B44" t="str">
            <v>à l'employeur</v>
          </cell>
        </row>
        <row r="45">
          <cell r="B45" t="str">
            <v>à l'adresse privée</v>
          </cell>
        </row>
        <row r="46">
          <cell r="B46" t="str">
            <v>à une autre adresse</v>
          </cell>
        </row>
        <row r="48">
          <cell r="B48" t="str">
            <v>Chef de projet</v>
          </cell>
        </row>
        <row r="49">
          <cell r="B49" t="str">
            <v>Chef de programme</v>
          </cell>
        </row>
        <row r="50">
          <cell r="B50" t="str">
            <v>Manager de portefeuille</v>
          </cell>
        </row>
        <row r="51">
          <cell r="B51" t="str">
            <v>Donneur d'ordre</v>
          </cell>
        </row>
        <row r="52">
          <cell r="B52" t="str">
            <v>Co-responsable du projet</v>
          </cell>
        </row>
        <row r="53">
          <cell r="B53" t="str">
            <v>Chef du pool des CP</v>
          </cell>
        </row>
        <row r="54">
          <cell r="B54" t="str">
            <v>Chef du PMO</v>
          </cell>
        </row>
        <row r="55">
          <cell r="B55" t="str">
            <v>Membre du comité de pilotage</v>
          </cell>
        </row>
        <row r="56">
          <cell r="B56" t="str">
            <v>Consultant en MP</v>
          </cell>
        </row>
        <row r="57">
          <cell r="B57" t="str">
            <v>Contrôleur de projet</v>
          </cell>
        </row>
        <row r="58">
          <cell r="B58" t="str">
            <v>Responsable qualité</v>
          </cell>
        </row>
        <row r="59">
          <cell r="B59" t="str">
            <v>Responsable des risques</v>
          </cell>
        </row>
        <row r="60">
          <cell r="B60" t="str">
            <v>Chef de projet suppléant</v>
          </cell>
        </row>
        <row r="61">
          <cell r="B61" t="str">
            <v>Chef de programme suppléant</v>
          </cell>
        </row>
        <row r="62">
          <cell r="B62" t="str">
            <v>Manager de portefeuille suppléant</v>
          </cell>
        </row>
        <row r="63">
          <cell r="B63" t="str">
            <v>Chef de projet partiel</v>
          </cell>
        </row>
        <row r="64">
          <cell r="B64" t="str">
            <v>Responsable de tests</v>
          </cell>
        </row>
        <row r="66">
          <cell r="B66" t="str">
            <v>oui</v>
          </cell>
        </row>
        <row r="67">
          <cell r="B67" t="str">
            <v>non</v>
          </cell>
        </row>
        <row r="69">
          <cell r="B69" t="str">
            <v>sign. Maja Schütz</v>
          </cell>
        </row>
        <row r="70">
          <cell r="B70" t="str">
            <v>sign. Jean-Pierre Widmann</v>
          </cell>
        </row>
        <row r="72">
          <cell r="B72" t="str">
            <v>Chef de projet</v>
          </cell>
        </row>
        <row r="73">
          <cell r="B73" t="str">
            <v>Co-responsable du projet</v>
          </cell>
        </row>
        <row r="74">
          <cell r="B74" t="str">
            <v>Donneur d'ordre</v>
          </cell>
        </row>
        <row r="75">
          <cell r="B75" t="str">
            <v>Chef du pool des CP</v>
          </cell>
        </row>
        <row r="76">
          <cell r="B76" t="str">
            <v>Chef du PMO</v>
          </cell>
        </row>
        <row r="77">
          <cell r="B77" t="str">
            <v>Membre du comité de pilotage</v>
          </cell>
        </row>
        <row r="78">
          <cell r="B78" t="str">
            <v>Consultant en MP</v>
          </cell>
        </row>
        <row r="79">
          <cell r="B79" t="str">
            <v>Contrôleur de projet</v>
          </cell>
        </row>
        <row r="80">
          <cell r="B80" t="str">
            <v>Responsable qualité</v>
          </cell>
        </row>
        <row r="81">
          <cell r="B81" t="str">
            <v>Responsable des risques</v>
          </cell>
        </row>
        <row r="82">
          <cell r="B82" t="str">
            <v>Chef de projet suppléant</v>
          </cell>
        </row>
        <row r="83">
          <cell r="B83" t="str">
            <v>Chef de projet partiel</v>
          </cell>
        </row>
        <row r="84">
          <cell r="B84" t="str">
            <v>Responsable de tests</v>
          </cell>
        </row>
        <row r="86">
          <cell r="B86" t="str">
            <v>acquisition et offre</v>
          </cell>
        </row>
        <row r="87">
          <cell r="B87" t="str">
            <v>construction</v>
          </cell>
        </row>
        <row r="88">
          <cell r="B88" t="str">
            <v>construction d'installations</v>
          </cell>
        </row>
        <row r="89">
          <cell r="B89" t="str">
            <v>création et achat d'entreprise</v>
          </cell>
        </row>
        <row r="90">
          <cell r="B90" t="str">
            <v>développement de produit</v>
          </cell>
        </row>
        <row r="91">
          <cell r="B91" t="str">
            <v>étude de faisabilité</v>
          </cell>
        </row>
        <row r="92">
          <cell r="B92" t="str">
            <v>immeubles</v>
          </cell>
        </row>
        <row r="93">
          <cell r="B93" t="str">
            <v>informatique</v>
          </cell>
        </row>
        <row r="94">
          <cell r="B94" t="str">
            <v>maintenance</v>
          </cell>
        </row>
        <row r="95">
          <cell r="B95" t="str">
            <v>organisation</v>
          </cell>
        </row>
        <row r="96">
          <cell r="B96" t="str">
            <v>recherche et développement</v>
          </cell>
        </row>
        <row r="97">
          <cell r="B97" t="str">
            <v>stratégie</v>
          </cell>
        </row>
        <row r="98">
          <cell r="B98" t="str">
            <v>autre (décrire dans le scope de projet)</v>
          </cell>
        </row>
        <row r="100">
          <cell r="B100" t="str">
            <v>Toutes les compétences de l'ICB</v>
          </cell>
        </row>
        <row r="101">
          <cell r="B101" t="str">
            <v>Toutes les compétences de secteur 'contexte'</v>
          </cell>
        </row>
        <row r="102">
          <cell r="B102" t="str">
            <v>Toutes les compétences de secteur 'personnes'</v>
          </cell>
        </row>
        <row r="103">
          <cell r="B103" t="str">
            <v>Toutes les compétences de secteur 'pratique'</v>
          </cell>
        </row>
        <row r="104">
          <cell r="B104" t="str">
            <v>4.3.1 Stratégie</v>
          </cell>
        </row>
        <row r="105">
          <cell r="B105" t="str">
            <v>4.3.2 Gouvernance, structures et processus</v>
          </cell>
        </row>
        <row r="106">
          <cell r="B106" t="str">
            <v>4.3.3 Comformité, normes et règlements</v>
          </cell>
        </row>
        <row r="107">
          <cell r="B107" t="str">
            <v>4.3.4 Pouvoir et intérêts</v>
          </cell>
        </row>
        <row r="108">
          <cell r="B108" t="str">
            <v>4.3.5 Culture et valeurs</v>
          </cell>
        </row>
        <row r="109">
          <cell r="B109" t="str">
            <v>4.4.1 Autoréflexion et autogestion</v>
          </cell>
        </row>
        <row r="110">
          <cell r="B110" t="str">
            <v>4.4.2 Intégrité personnelle et fiabilité</v>
          </cell>
        </row>
        <row r="111">
          <cell r="B111" t="str">
            <v>4.4.3 Communication personnelle</v>
          </cell>
        </row>
        <row r="112">
          <cell r="B112" t="str">
            <v>4.4.4 Relations et engagement</v>
          </cell>
        </row>
        <row r="113">
          <cell r="B113" t="str">
            <v>4.4.5 Leadership</v>
          </cell>
        </row>
        <row r="114">
          <cell r="B114" t="str">
            <v>4.4.6 Travail d'équipe</v>
          </cell>
        </row>
        <row r="115">
          <cell r="B115" t="str">
            <v>4.4.7 Conflits et crises</v>
          </cell>
        </row>
        <row r="116">
          <cell r="B116" t="str">
            <v>4.4.8 Ingéniosité</v>
          </cell>
        </row>
        <row r="117">
          <cell r="B117" t="str">
            <v>4.4.9 Négociation</v>
          </cell>
        </row>
        <row r="118">
          <cell r="B118" t="str">
            <v>4.4.10 Orientation résultats</v>
          </cell>
        </row>
        <row r="119">
          <cell r="B119" t="str">
            <v>4.5.1 Conception de projet, de programme et de portefeuille</v>
          </cell>
        </row>
        <row r="120">
          <cell r="B120" t="str">
            <v>4.5.2 Exigences et objectifs / Exigences et finalité / Finalité</v>
          </cell>
        </row>
        <row r="121">
          <cell r="B121" t="str">
            <v>4.5.3 Périmètre et contenu</v>
          </cell>
        </row>
        <row r="122">
          <cell r="B122" t="str">
            <v>4.5.4 Déroulement et délais</v>
          </cell>
        </row>
        <row r="123">
          <cell r="B123" t="str">
            <v>4.5.5 Organisation, information et documentation</v>
          </cell>
        </row>
        <row r="124">
          <cell r="B124" t="str">
            <v>4.5.6 Qualité</v>
          </cell>
        </row>
        <row r="125">
          <cell r="B125" t="str">
            <v>4.5.7 Coûts et financement</v>
          </cell>
        </row>
        <row r="126">
          <cell r="B126" t="str">
            <v>4.5.8 Ressources</v>
          </cell>
        </row>
        <row r="127">
          <cell r="B127" t="str">
            <v>4.5.9 Approvisionnement / Approvisionnement et partenariats / Approvisionnement</v>
          </cell>
        </row>
        <row r="128">
          <cell r="B128" t="str">
            <v>4.5.10 Planification et contrôle</v>
          </cell>
        </row>
        <row r="129">
          <cell r="B129" t="str">
            <v>4.5.11 Opportunités et risques</v>
          </cell>
        </row>
        <row r="130">
          <cell r="B130" t="str">
            <v>4.5.12 Parties prenantes</v>
          </cell>
        </row>
        <row r="131">
          <cell r="B131" t="str">
            <v>4.5.13 Changement et transformation</v>
          </cell>
        </row>
        <row r="132">
          <cell r="B132" t="str">
            <v>4.5.14 Séléction de projets et équilibrage de portefeuille</v>
          </cell>
        </row>
        <row r="134">
          <cell r="B134" t="str">
            <v>Zertifikat verlängern</v>
          </cell>
        </row>
        <row r="135">
          <cell r="B135" t="str">
            <v>Zertifikat nicht verlängern</v>
          </cell>
        </row>
        <row r="137">
          <cell r="B137" t="str">
            <v>Natasa Dugonjic</v>
          </cell>
        </row>
        <row r="138">
          <cell r="B138" t="str">
            <v>Manuela Frei</v>
          </cell>
        </row>
        <row r="139">
          <cell r="B139" t="str">
            <v>Anastasija Jovanovich</v>
          </cell>
        </row>
        <row r="140">
          <cell r="B140" t="str">
            <v>Kaltrina Kaba</v>
          </cell>
        </row>
        <row r="141">
          <cell r="B141" t="str">
            <v>Maja Schütz</v>
          </cell>
        </row>
        <row r="142">
          <cell r="B142" t="str">
            <v>Tina Vasic</v>
          </cell>
        </row>
        <row r="143">
          <cell r="B143" t="str">
            <v>Jean-Pierre Widmann</v>
          </cell>
        </row>
        <row r="145">
          <cell r="B145" t="str">
            <v>Article</v>
          </cell>
        </row>
        <row r="146">
          <cell r="B146" t="str">
            <v>Blog</v>
          </cell>
        </row>
        <row r="147">
          <cell r="B147" t="str">
            <v>Livre</v>
          </cell>
        </row>
        <row r="148">
          <cell r="B148" t="str">
            <v>Livre blanc</v>
          </cell>
        </row>
        <row r="150">
          <cell r="B150" t="str">
            <v>ja</v>
          </cell>
        </row>
        <row r="151">
          <cell r="B151" t="str">
            <v>nein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MP"/>
      <sheetName val="MPg"/>
      <sheetName val="MPf"/>
      <sheetName val="SAMP"/>
      <sheetName val="SAMPg"/>
      <sheetName val="SAMPf"/>
      <sheetName val="CXMP"/>
      <sheetName val="CXMPg"/>
      <sheetName val="CXMPf"/>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t="str">
            <v>Madame</v>
          </cell>
        </row>
        <row r="2">
          <cell r="B2" t="str">
            <v>Monsieur</v>
          </cell>
        </row>
        <row r="4">
          <cell r="B4" t="str">
            <v>administration publique / NGO</v>
          </cell>
        </row>
        <row r="5">
          <cell r="B5" t="str">
            <v>association</v>
          </cell>
        </row>
        <row r="6">
          <cell r="B6" t="str">
            <v>assurances</v>
          </cell>
        </row>
        <row r="7">
          <cell r="B7" t="str">
            <v>commerce / commerce de détail</v>
          </cell>
        </row>
        <row r="8">
          <cell r="B8" t="str">
            <v>construction / architecture / immeubles</v>
          </cell>
        </row>
        <row r="9">
          <cell r="B9" t="str">
            <v>consulting</v>
          </cell>
        </row>
        <row r="10">
          <cell r="B10" t="str">
            <v>énergie</v>
          </cell>
        </row>
        <row r="11">
          <cell r="B11" t="str">
            <v>industrie / construction d'installations</v>
          </cell>
        </row>
        <row r="12">
          <cell r="B12" t="str">
            <v>santé / médecine / pharma</v>
          </cell>
        </row>
        <row r="13">
          <cell r="B13" t="str">
            <v>service / éducation</v>
          </cell>
        </row>
        <row r="14">
          <cell r="B14" t="str">
            <v>service financiers / banque</v>
          </cell>
        </row>
        <row r="15">
          <cell r="B15" t="str">
            <v>telecommunication / médias</v>
          </cell>
        </row>
        <row r="16">
          <cell r="B16" t="str">
            <v>tourisme / gastronomie</v>
          </cell>
        </row>
        <row r="17">
          <cell r="B17" t="str">
            <v>trafic / transport / logistique</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(jusqu'à 2017)</v>
          </cell>
        </row>
        <row r="32">
          <cell r="B32" t="str">
            <v>Level A - Certified Project Director</v>
          </cell>
        </row>
        <row r="33">
          <cell r="B33" t="str">
            <v>Level A - Certified Programme Director</v>
          </cell>
        </row>
        <row r="34">
          <cell r="B34" t="str">
            <v>Level A - Certified Portfolio Director</v>
          </cell>
        </row>
        <row r="35">
          <cell r="B35" t="str">
            <v>Level B - Certified Senior Project Manager</v>
          </cell>
        </row>
        <row r="36">
          <cell r="B36" t="str">
            <v>Level B - Certified Senior Programme Manager</v>
          </cell>
        </row>
        <row r="37">
          <cell r="B37" t="str">
            <v>Level B - Certified Senior Portfolio Manager</v>
          </cell>
        </row>
        <row r="38">
          <cell r="B38" t="str">
            <v>Level C - Certified Project Manager</v>
          </cell>
        </row>
        <row r="40">
          <cell r="B40" t="str">
            <v>allemand</v>
          </cell>
        </row>
        <row r="41">
          <cell r="B41" t="str">
            <v>anglais</v>
          </cell>
        </row>
        <row r="42">
          <cell r="B42" t="str">
            <v>français</v>
          </cell>
        </row>
        <row r="44">
          <cell r="B44" t="str">
            <v>à l'employeur</v>
          </cell>
        </row>
        <row r="45">
          <cell r="B45" t="str">
            <v>à l'adresse privée</v>
          </cell>
        </row>
        <row r="46">
          <cell r="B46" t="str">
            <v>à une autre adresse</v>
          </cell>
        </row>
        <row r="48">
          <cell r="B48" t="str">
            <v>Chef de projet</v>
          </cell>
        </row>
        <row r="49">
          <cell r="B49" t="str">
            <v>Chef de programme</v>
          </cell>
        </row>
        <row r="50">
          <cell r="B50" t="str">
            <v>Manager de portefeuille</v>
          </cell>
        </row>
        <row r="51">
          <cell r="B51" t="str">
            <v>Donneur d'ordre</v>
          </cell>
        </row>
        <row r="52">
          <cell r="B52" t="str">
            <v>Co-responsable du projet</v>
          </cell>
        </row>
        <row r="53">
          <cell r="B53" t="str">
            <v>Chef du pool des CP</v>
          </cell>
        </row>
        <row r="54">
          <cell r="B54" t="str">
            <v>Chef du PMO</v>
          </cell>
        </row>
        <row r="55">
          <cell r="B55" t="str">
            <v>Membre du comité de pilotage</v>
          </cell>
        </row>
        <row r="56">
          <cell r="B56" t="str">
            <v>Consultant en MP</v>
          </cell>
        </row>
        <row r="57">
          <cell r="B57" t="str">
            <v>Contrôleur de projet</v>
          </cell>
        </row>
        <row r="58">
          <cell r="B58" t="str">
            <v>Responsable qualité</v>
          </cell>
        </row>
        <row r="59">
          <cell r="B59" t="str">
            <v>Responsable des risques</v>
          </cell>
        </row>
        <row r="60">
          <cell r="B60" t="str">
            <v>Chef de projet suppléant</v>
          </cell>
        </row>
        <row r="61">
          <cell r="B61" t="str">
            <v>Chef de programme suppléant</v>
          </cell>
        </row>
        <row r="62">
          <cell r="B62" t="str">
            <v>Manager de portefeuille suppléant</v>
          </cell>
        </row>
        <row r="63">
          <cell r="B63" t="str">
            <v>Chef de projet partiel</v>
          </cell>
        </row>
        <row r="64">
          <cell r="B64" t="str">
            <v>Responsable de tests</v>
          </cell>
        </row>
        <row r="66">
          <cell r="B66" t="str">
            <v>oui</v>
          </cell>
        </row>
        <row r="67">
          <cell r="B67" t="str">
            <v>non</v>
          </cell>
        </row>
        <row r="69">
          <cell r="B69" t="str">
            <v>sign. Maja Schütz</v>
          </cell>
        </row>
        <row r="70">
          <cell r="B70" t="str">
            <v>sign. Jean-Pierre Widmann</v>
          </cell>
        </row>
        <row r="72">
          <cell r="B72" t="str">
            <v>Chef de projet</v>
          </cell>
        </row>
        <row r="73">
          <cell r="B73" t="str">
            <v>Co-responsable du projet</v>
          </cell>
        </row>
        <row r="74">
          <cell r="B74" t="str">
            <v>Donneur d'ordre</v>
          </cell>
        </row>
        <row r="75">
          <cell r="B75" t="str">
            <v>Chef du pool des CP</v>
          </cell>
        </row>
        <row r="76">
          <cell r="B76" t="str">
            <v>Chef du PMO</v>
          </cell>
        </row>
        <row r="77">
          <cell r="B77" t="str">
            <v>Membre du comité de pilotage</v>
          </cell>
        </row>
        <row r="78">
          <cell r="B78" t="str">
            <v>Consultant en MP</v>
          </cell>
        </row>
        <row r="79">
          <cell r="B79" t="str">
            <v>Contrôleur de projet</v>
          </cell>
        </row>
        <row r="80">
          <cell r="B80" t="str">
            <v>Responsable qualité</v>
          </cell>
        </row>
        <row r="81">
          <cell r="B81" t="str">
            <v>Responsable des risques</v>
          </cell>
        </row>
        <row r="82">
          <cell r="B82" t="str">
            <v>Chef de projet suppléant</v>
          </cell>
        </row>
        <row r="83">
          <cell r="B83" t="str">
            <v>Chef de projet partiel</v>
          </cell>
        </row>
        <row r="84">
          <cell r="B84" t="str">
            <v>Responsable de tests</v>
          </cell>
        </row>
        <row r="86">
          <cell r="B86" t="str">
            <v>acquisition et offre</v>
          </cell>
        </row>
        <row r="87">
          <cell r="B87" t="str">
            <v>construction</v>
          </cell>
        </row>
        <row r="88">
          <cell r="B88" t="str">
            <v>construction d'installations</v>
          </cell>
        </row>
        <row r="89">
          <cell r="B89" t="str">
            <v>création et achat d'entreprise</v>
          </cell>
        </row>
        <row r="90">
          <cell r="B90" t="str">
            <v>développement de produit</v>
          </cell>
        </row>
        <row r="91">
          <cell r="B91" t="str">
            <v>étude de faisabilité</v>
          </cell>
        </row>
        <row r="92">
          <cell r="B92" t="str">
            <v>immeubles</v>
          </cell>
        </row>
        <row r="93">
          <cell r="B93" t="str">
            <v>informatique</v>
          </cell>
        </row>
        <row r="94">
          <cell r="B94" t="str">
            <v>maintenance</v>
          </cell>
        </row>
        <row r="95">
          <cell r="B95" t="str">
            <v>organisation</v>
          </cell>
        </row>
        <row r="96">
          <cell r="B96" t="str">
            <v>recherche et développement</v>
          </cell>
        </row>
        <row r="97">
          <cell r="B97" t="str">
            <v>stratégie</v>
          </cell>
        </row>
        <row r="98">
          <cell r="B98" t="str">
            <v>autre (décrire dans le scope de projet)</v>
          </cell>
        </row>
        <row r="100">
          <cell r="B100" t="str">
            <v>Toutes les compétences de l'ICB</v>
          </cell>
        </row>
        <row r="101">
          <cell r="B101" t="str">
            <v>Toutes les compétences de secteur 'contexte'</v>
          </cell>
        </row>
        <row r="102">
          <cell r="B102" t="str">
            <v>Toutes les compétences de secteur 'personnes'</v>
          </cell>
        </row>
        <row r="103">
          <cell r="B103" t="str">
            <v>Toutes les compétences de secteur 'pratique'</v>
          </cell>
        </row>
        <row r="104">
          <cell r="B104" t="str">
            <v>4.3.1 Stratégie</v>
          </cell>
        </row>
        <row r="105">
          <cell r="B105" t="str">
            <v>4.3.2 Gouvernance, structures et processus</v>
          </cell>
        </row>
        <row r="106">
          <cell r="B106" t="str">
            <v>4.3.3 Comformité, normes et règlements</v>
          </cell>
        </row>
        <row r="107">
          <cell r="B107" t="str">
            <v>4.3.4 Pouvoir et intérêts</v>
          </cell>
        </row>
        <row r="108">
          <cell r="B108" t="str">
            <v>4.3.5 Culture et valeurs</v>
          </cell>
        </row>
        <row r="109">
          <cell r="B109" t="str">
            <v>4.4.1 Autoréflexion et autogestion</v>
          </cell>
        </row>
        <row r="110">
          <cell r="B110" t="str">
            <v>4.4.2 Intégrité personnelle et fiabilité</v>
          </cell>
        </row>
        <row r="111">
          <cell r="B111" t="str">
            <v>4.4.3 Communication personnelle</v>
          </cell>
        </row>
        <row r="112">
          <cell r="B112" t="str">
            <v>4.4.4 Relations et engagement</v>
          </cell>
        </row>
        <row r="113">
          <cell r="B113" t="str">
            <v>4.4.5 Leadership</v>
          </cell>
        </row>
        <row r="114">
          <cell r="B114" t="str">
            <v>4.4.6 Travail d'équipe</v>
          </cell>
        </row>
        <row r="115">
          <cell r="B115" t="str">
            <v>4.4.7 Conflits et crises</v>
          </cell>
        </row>
        <row r="116">
          <cell r="B116" t="str">
            <v>4.4.8 Ingéniosité</v>
          </cell>
        </row>
        <row r="117">
          <cell r="B117" t="str">
            <v>4.4.9 Négociation</v>
          </cell>
        </row>
        <row r="118">
          <cell r="B118" t="str">
            <v>4.4.10 Orientation résultats</v>
          </cell>
        </row>
        <row r="119">
          <cell r="B119" t="str">
            <v>4.5.1 Conception de projet, de programme et de portefeuille</v>
          </cell>
        </row>
        <row r="120">
          <cell r="B120" t="str">
            <v>4.5.2 Exigences et objectifs / Exigences et finalité / Finalité</v>
          </cell>
        </row>
        <row r="121">
          <cell r="B121" t="str">
            <v>4.5.3 Périmètre et contenu</v>
          </cell>
        </row>
        <row r="122">
          <cell r="B122" t="str">
            <v>4.5.4 Déroulement et délais</v>
          </cell>
        </row>
        <row r="123">
          <cell r="B123" t="str">
            <v>4.5.5 Organisation, information et documentation</v>
          </cell>
        </row>
        <row r="124">
          <cell r="B124" t="str">
            <v>4.5.6 Qualité</v>
          </cell>
        </row>
        <row r="125">
          <cell r="B125" t="str">
            <v>4.5.7 Coûts et financement</v>
          </cell>
        </row>
        <row r="126">
          <cell r="B126" t="str">
            <v>4.5.8 Ressources</v>
          </cell>
        </row>
        <row r="127">
          <cell r="B127" t="str">
            <v>4.5.9 Approvisionnement / Approvisionnement et partenariats / Approvisionnement</v>
          </cell>
        </row>
        <row r="128">
          <cell r="B128" t="str">
            <v>4.5.10 Planification et contrôle</v>
          </cell>
        </row>
        <row r="129">
          <cell r="B129" t="str">
            <v>4.5.11 Opportunités et risques</v>
          </cell>
        </row>
        <row r="130">
          <cell r="B130" t="str">
            <v>4.5.12 Parties prenantes</v>
          </cell>
        </row>
        <row r="131">
          <cell r="B131" t="str">
            <v>4.5.13 Changement et transformation</v>
          </cell>
        </row>
        <row r="132">
          <cell r="B132" t="str">
            <v>4.5.14 Séléction de projets et équilibrage de portefeuille</v>
          </cell>
        </row>
        <row r="134">
          <cell r="B134" t="str">
            <v>Zertifikat verlängern</v>
          </cell>
        </row>
        <row r="135">
          <cell r="B135" t="str">
            <v>Zertifikat nicht verlängern</v>
          </cell>
        </row>
        <row r="137">
          <cell r="B137" t="str">
            <v>Natasa Dugonjic</v>
          </cell>
        </row>
        <row r="138">
          <cell r="B138" t="str">
            <v>Manuela Frei</v>
          </cell>
        </row>
        <row r="139">
          <cell r="B139" t="str">
            <v>Anastasija Jovanovich</v>
          </cell>
        </row>
        <row r="140">
          <cell r="B140" t="str">
            <v>Kaltrina Kaba</v>
          </cell>
        </row>
        <row r="141">
          <cell r="B141" t="str">
            <v>Maja Schütz</v>
          </cell>
        </row>
        <row r="142">
          <cell r="B142" t="str">
            <v>Tina Vasic</v>
          </cell>
        </row>
        <row r="143">
          <cell r="B143" t="str">
            <v>Jean-Pierre Widmann</v>
          </cell>
        </row>
        <row r="145">
          <cell r="B145" t="str">
            <v>Article</v>
          </cell>
        </row>
        <row r="146">
          <cell r="B146" t="str">
            <v>Blog</v>
          </cell>
        </row>
        <row r="147">
          <cell r="B147" t="str">
            <v>Livre</v>
          </cell>
        </row>
        <row r="148">
          <cell r="B148" t="str">
            <v>Livre blanc</v>
          </cell>
        </row>
        <row r="150">
          <cell r="B150" t="str">
            <v>ja</v>
          </cell>
        </row>
        <row r="151">
          <cell r="B151"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09704-D057-4525-87AB-831730B9CC57}">
  <sheetPr>
    <pageSetUpPr fitToPage="1"/>
  </sheetPr>
  <dimension ref="A1:N16"/>
  <sheetViews>
    <sheetView showGridLines="0" tabSelected="1" zoomScaleNormal="100" workbookViewId="0"/>
  </sheetViews>
  <sheetFormatPr baseColWidth="10" defaultColWidth="11.42578125" defaultRowHeight="11.25" x14ac:dyDescent="0.25"/>
  <cols>
    <col min="1" max="1" width="1.7109375" style="209" customWidth="1"/>
    <col min="2" max="2" width="29.7109375" style="209" customWidth="1"/>
    <col min="3" max="3" width="60.7109375" style="209" customWidth="1"/>
    <col min="4" max="4" width="1.7109375" style="210" customWidth="1"/>
    <col min="5" max="5" width="1.7109375" style="208" customWidth="1"/>
    <col min="6" max="16384" width="11.42578125" style="209"/>
  </cols>
  <sheetData>
    <row r="1" spans="1:14" s="210" customFormat="1" x14ac:dyDescent="0.25">
      <c r="A1" s="205"/>
      <c r="B1" s="206"/>
      <c r="C1" s="206"/>
      <c r="D1" s="207"/>
      <c r="E1" s="208"/>
      <c r="F1" s="209"/>
      <c r="G1" s="209"/>
      <c r="H1" s="209"/>
      <c r="I1" s="209"/>
      <c r="J1" s="209"/>
      <c r="K1" s="209"/>
      <c r="L1" s="209"/>
    </row>
    <row r="2" spans="1:14" s="210" customFormat="1" x14ac:dyDescent="0.25">
      <c r="A2" s="211"/>
      <c r="B2" s="230" t="s">
        <v>599</v>
      </c>
      <c r="C2" s="230"/>
      <c r="D2" s="212"/>
      <c r="E2" s="208"/>
      <c r="F2" s="209"/>
      <c r="G2" s="209"/>
      <c r="H2" s="209"/>
      <c r="I2" s="209"/>
      <c r="J2" s="209"/>
      <c r="K2" s="209"/>
      <c r="L2" s="209"/>
    </row>
    <row r="3" spans="1:14" s="210" customFormat="1" x14ac:dyDescent="0.25">
      <c r="A3" s="211"/>
      <c r="B3" s="213"/>
      <c r="C3" s="214"/>
      <c r="D3" s="212"/>
      <c r="E3" s="208"/>
      <c r="F3" s="209"/>
      <c r="G3" s="209"/>
      <c r="H3" s="209"/>
      <c r="I3" s="209"/>
      <c r="J3" s="209"/>
      <c r="K3" s="209"/>
      <c r="L3" s="209"/>
    </row>
    <row r="4" spans="1:14" s="210" customFormat="1" ht="77.25" customHeight="1" x14ac:dyDescent="0.25">
      <c r="A4" s="211"/>
      <c r="B4" s="215" t="s">
        <v>203</v>
      </c>
      <c r="C4" s="216" t="s">
        <v>631</v>
      </c>
      <c r="D4" s="212"/>
      <c r="E4" s="208"/>
      <c r="F4" s="209"/>
      <c r="G4" s="209"/>
      <c r="H4" s="209"/>
      <c r="I4" s="209"/>
      <c r="J4" s="209"/>
      <c r="K4" s="209"/>
      <c r="L4" s="209"/>
    </row>
    <row r="5" spans="1:14" s="210" customFormat="1" x14ac:dyDescent="0.25">
      <c r="A5" s="211"/>
      <c r="B5" s="215"/>
      <c r="C5" s="217"/>
      <c r="D5" s="212"/>
      <c r="E5" s="208"/>
      <c r="F5" s="209"/>
      <c r="G5" s="209"/>
      <c r="H5" s="209"/>
      <c r="I5" s="209"/>
      <c r="J5" s="209"/>
      <c r="K5" s="209"/>
      <c r="L5" s="209"/>
    </row>
    <row r="6" spans="1:14" s="210" customFormat="1" ht="165.75" customHeight="1" x14ac:dyDescent="0.25">
      <c r="A6" s="211"/>
      <c r="B6" s="215" t="s">
        <v>626</v>
      </c>
      <c r="C6" s="216" t="s">
        <v>627</v>
      </c>
      <c r="D6" s="212"/>
      <c r="E6" s="208"/>
      <c r="F6" s="209"/>
      <c r="G6" s="209"/>
      <c r="H6" s="209"/>
      <c r="I6" s="209"/>
      <c r="J6" s="209"/>
      <c r="K6" s="209"/>
      <c r="L6" s="209"/>
    </row>
    <row r="7" spans="1:14" s="210" customFormat="1" x14ac:dyDescent="0.25">
      <c r="A7" s="211"/>
      <c r="B7" s="215"/>
      <c r="C7" s="217"/>
      <c r="D7" s="212"/>
      <c r="E7" s="208"/>
      <c r="F7" s="209"/>
      <c r="G7" s="209"/>
      <c r="H7" s="209"/>
      <c r="I7" s="209"/>
      <c r="J7" s="209"/>
      <c r="K7" s="209"/>
      <c r="L7" s="209"/>
    </row>
    <row r="8" spans="1:14" s="210" customFormat="1" ht="98.25" customHeight="1" x14ac:dyDescent="0.25">
      <c r="A8" s="211"/>
      <c r="B8" s="215" t="s">
        <v>204</v>
      </c>
      <c r="C8" s="216" t="s">
        <v>628</v>
      </c>
      <c r="D8" s="212"/>
      <c r="E8" s="208"/>
      <c r="F8" s="209"/>
      <c r="G8" s="209"/>
      <c r="H8" s="209"/>
      <c r="I8" s="209"/>
      <c r="J8" s="209"/>
      <c r="K8" s="209"/>
      <c r="L8" s="209"/>
    </row>
    <row r="9" spans="1:14" s="210" customFormat="1" x14ac:dyDescent="0.25">
      <c r="A9" s="211"/>
      <c r="B9" s="215"/>
      <c r="C9" s="218"/>
      <c r="D9" s="212"/>
      <c r="E9" s="208"/>
      <c r="F9" s="209"/>
      <c r="G9" s="209"/>
      <c r="H9" s="209"/>
      <c r="I9" s="209"/>
      <c r="J9" s="209"/>
      <c r="K9" s="209"/>
      <c r="L9" s="209"/>
    </row>
    <row r="10" spans="1:14" s="210" customFormat="1" ht="220.5" customHeight="1" x14ac:dyDescent="0.25">
      <c r="A10" s="211"/>
      <c r="B10" s="215" t="s">
        <v>205</v>
      </c>
      <c r="C10" s="216" t="s">
        <v>632</v>
      </c>
      <c r="D10" s="212"/>
      <c r="E10" s="208"/>
      <c r="F10" s="209"/>
      <c r="G10" s="209"/>
      <c r="H10" s="209"/>
      <c r="I10" s="209"/>
      <c r="J10" s="209"/>
      <c r="K10" s="209"/>
      <c r="L10" s="209"/>
    </row>
    <row r="11" spans="1:14" s="210" customFormat="1" x14ac:dyDescent="0.25">
      <c r="A11" s="211"/>
      <c r="B11" s="215"/>
      <c r="C11" s="219"/>
      <c r="D11" s="212"/>
      <c r="E11" s="208"/>
      <c r="F11" s="209"/>
      <c r="G11" s="209"/>
      <c r="H11" s="209"/>
      <c r="I11" s="209"/>
      <c r="J11" s="209"/>
      <c r="K11" s="209"/>
      <c r="L11" s="209"/>
    </row>
    <row r="12" spans="1:14" s="210" customFormat="1" ht="55.5" customHeight="1" x14ac:dyDescent="0.25">
      <c r="A12" s="211"/>
      <c r="B12" s="215" t="s">
        <v>206</v>
      </c>
      <c r="C12" s="216" t="s">
        <v>207</v>
      </c>
      <c r="D12" s="212"/>
      <c r="E12" s="208"/>
      <c r="H12" s="209"/>
      <c r="I12" s="209"/>
      <c r="J12" s="209"/>
      <c r="K12" s="209"/>
      <c r="L12" s="209"/>
      <c r="M12" s="209"/>
      <c r="N12" s="209"/>
    </row>
    <row r="13" spans="1:14" s="210" customFormat="1" x14ac:dyDescent="0.25">
      <c r="A13" s="211"/>
      <c r="B13" s="215"/>
      <c r="C13" s="219"/>
      <c r="D13" s="212"/>
      <c r="E13" s="208"/>
      <c r="F13" s="209"/>
      <c r="G13" s="209"/>
      <c r="H13" s="209"/>
      <c r="I13" s="209"/>
      <c r="J13" s="209"/>
      <c r="K13" s="209"/>
      <c r="L13" s="209"/>
    </row>
    <row r="14" spans="1:14" s="210" customFormat="1" ht="53.25" customHeight="1" x14ac:dyDescent="0.25">
      <c r="A14" s="211"/>
      <c r="B14" s="215" t="s">
        <v>629</v>
      </c>
      <c r="C14" s="216" t="s">
        <v>630</v>
      </c>
      <c r="D14" s="212"/>
      <c r="E14" s="208"/>
      <c r="F14" s="209"/>
      <c r="G14" s="209"/>
      <c r="H14" s="209"/>
      <c r="I14" s="209"/>
      <c r="J14" s="209"/>
      <c r="K14" s="209"/>
      <c r="L14" s="209"/>
    </row>
    <row r="15" spans="1:14" s="210" customFormat="1" x14ac:dyDescent="0.25">
      <c r="A15" s="220"/>
      <c r="B15" s="221"/>
      <c r="C15" s="221"/>
      <c r="D15" s="222"/>
      <c r="E15" s="208"/>
      <c r="F15" s="209"/>
      <c r="G15" s="209"/>
      <c r="H15" s="209"/>
      <c r="I15" s="209"/>
      <c r="J15" s="209"/>
      <c r="K15" s="209"/>
      <c r="L15" s="209"/>
    </row>
    <row r="16" spans="1:14" s="210" customFormat="1" x14ac:dyDescent="0.25">
      <c r="A16" s="209"/>
      <c r="B16" s="209"/>
      <c r="C16" s="209"/>
      <c r="E16" s="208"/>
      <c r="F16" s="209"/>
      <c r="G16" s="209"/>
      <c r="H16" s="209"/>
      <c r="I16" s="209"/>
      <c r="J16" s="209"/>
      <c r="K16" s="209"/>
      <c r="L16" s="209"/>
    </row>
  </sheetData>
  <sheetProtection algorithmName="SHA-512" hashValue="7P7Thlze4kN3RBtkKbtnGMa2HoS4f5fRUGNYXEwel+u/wZdvbzAPlrCZa0PK1/f4Vn8YPBn9fg0XncylhLFf3g==" saltValue="0OPpy0C801FJwzDgRHasiw=="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et C
Demande de recertification
Indications pour complèter&amp;R&amp;G</oddHeader>
    <oddFooter>&amp;L&amp;"Verdana,Standard"&amp;9© VZPM&amp;C&amp;"Verdana,Standard"&amp;9&amp;F&amp;R&amp;"Verdana,Standard"&amp;9&amp;A Page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3"/>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50.7109375" style="10" customWidth="1"/>
    <col min="4" max="4" width="10.7109375" style="10" customWidth="1"/>
    <col min="5" max="5" width="6.7109375" style="27" customWidth="1"/>
    <col min="6" max="6" width="15.7109375" style="112" customWidth="1"/>
    <col min="7" max="7" width="10.7109375" style="27" customWidth="1"/>
    <col min="8" max="8" width="7.7109375" style="27" customWidth="1"/>
    <col min="9" max="9" width="10.7109375" style="27" customWidth="1"/>
    <col min="10" max="10" width="7.7109375" style="27" customWidth="1"/>
    <col min="11" max="11" width="1.7109375" style="10" customWidth="1"/>
    <col min="12" max="16384" width="11.42578125" style="10"/>
  </cols>
  <sheetData>
    <row r="1" spans="1:15" s="112" customFormat="1" ht="9.9499999999999993" customHeight="1" x14ac:dyDescent="0.25">
      <c r="A1" s="16"/>
      <c r="B1" s="17"/>
      <c r="C1" s="17"/>
      <c r="D1" s="17"/>
      <c r="E1" s="28"/>
      <c r="F1" s="29"/>
      <c r="G1" s="28"/>
      <c r="H1" s="28"/>
      <c r="I1" s="28"/>
      <c r="J1" s="28"/>
      <c r="K1" s="30"/>
      <c r="L1" s="10"/>
      <c r="M1" s="10"/>
      <c r="N1" s="10"/>
      <c r="O1" s="10"/>
    </row>
    <row r="2" spans="1:15" s="112" customFormat="1" ht="18" customHeight="1" x14ac:dyDescent="0.25">
      <c r="A2" s="19"/>
      <c r="B2" s="240" t="s">
        <v>335</v>
      </c>
      <c r="C2" s="240"/>
      <c r="D2" s="240"/>
      <c r="E2" s="240"/>
      <c r="F2" s="240"/>
      <c r="G2" s="240"/>
      <c r="H2" s="240"/>
      <c r="I2" s="240"/>
      <c r="J2" s="240"/>
      <c r="K2" s="32"/>
      <c r="L2" s="10"/>
      <c r="M2" s="10"/>
      <c r="N2" s="10"/>
      <c r="O2" s="10"/>
    </row>
    <row r="3" spans="1:15" s="112" customFormat="1" ht="9.9499999999999993" customHeight="1" x14ac:dyDescent="0.25">
      <c r="A3" s="19"/>
      <c r="B3" s="20"/>
      <c r="C3" s="21"/>
      <c r="D3" s="21"/>
      <c r="E3" s="114"/>
      <c r="F3" s="31"/>
      <c r="G3" s="114"/>
      <c r="H3" s="114"/>
      <c r="I3" s="114"/>
      <c r="J3" s="114"/>
      <c r="K3" s="32"/>
      <c r="L3" s="10"/>
      <c r="M3" s="10"/>
      <c r="N3" s="10"/>
      <c r="O3" s="10"/>
    </row>
    <row r="4" spans="1:15" s="112" customFormat="1" ht="27.95" customHeight="1" x14ac:dyDescent="0.25">
      <c r="A4" s="40"/>
      <c r="B4" s="243" t="s">
        <v>386</v>
      </c>
      <c r="C4" s="243"/>
      <c r="D4" s="243"/>
      <c r="E4" s="243"/>
      <c r="F4" s="243"/>
      <c r="G4" s="243"/>
      <c r="H4" s="243"/>
      <c r="I4" s="243"/>
      <c r="J4" s="243"/>
      <c r="K4" s="32"/>
      <c r="L4" s="10"/>
      <c r="M4" s="10"/>
      <c r="N4" s="10"/>
      <c r="O4" s="10"/>
    </row>
    <row r="5" spans="1:15" s="112" customFormat="1" ht="18" customHeight="1" x14ac:dyDescent="0.25">
      <c r="A5" s="19"/>
      <c r="B5" s="20"/>
      <c r="C5" s="21"/>
      <c r="D5" s="21"/>
      <c r="E5" s="114"/>
      <c r="F5" s="117" t="s">
        <v>358</v>
      </c>
      <c r="G5" s="114"/>
      <c r="H5" s="114"/>
      <c r="I5" s="114"/>
      <c r="J5" s="114"/>
      <c r="K5" s="32"/>
      <c r="L5" s="10"/>
      <c r="M5" s="10"/>
      <c r="N5" s="10"/>
      <c r="O5" s="10"/>
    </row>
    <row r="6" spans="1:15" s="112" customFormat="1" ht="18" customHeight="1" x14ac:dyDescent="0.25">
      <c r="A6" s="19"/>
      <c r="B6" s="189" t="s">
        <v>387</v>
      </c>
      <c r="C6" s="238"/>
      <c r="D6" s="238"/>
      <c r="E6" s="191" t="s">
        <v>359</v>
      </c>
      <c r="F6" s="118"/>
      <c r="G6" s="273" t="s">
        <v>366</v>
      </c>
      <c r="H6" s="282">
        <f>ROUND(((F7-F6)/365)*30,0)</f>
        <v>0</v>
      </c>
      <c r="I6" s="273" t="s">
        <v>367</v>
      </c>
      <c r="J6" s="275"/>
      <c r="K6" s="32"/>
      <c r="L6" s="10"/>
      <c r="M6" s="10"/>
      <c r="N6" s="10"/>
      <c r="O6" s="10"/>
    </row>
    <row r="7" spans="1:15" s="112" customFormat="1" ht="18" customHeight="1" x14ac:dyDescent="0.25">
      <c r="A7" s="19"/>
      <c r="B7" s="189" t="s">
        <v>388</v>
      </c>
      <c r="C7" s="238"/>
      <c r="D7" s="238"/>
      <c r="E7" s="191" t="s">
        <v>360</v>
      </c>
      <c r="F7" s="118"/>
      <c r="G7" s="274"/>
      <c r="H7" s="283" t="e">
        <f>ROUND(((#REF!-#REF!)/365)*30,0)</f>
        <v>#REF!</v>
      </c>
      <c r="I7" s="274"/>
      <c r="J7" s="276"/>
      <c r="K7" s="32"/>
      <c r="L7" s="10"/>
      <c r="M7" s="10"/>
      <c r="N7" s="10"/>
      <c r="O7" s="10"/>
    </row>
    <row r="8" spans="1:15" s="112" customFormat="1" ht="8.1" customHeight="1" x14ac:dyDescent="0.25">
      <c r="A8" s="19"/>
      <c r="B8" s="188"/>
      <c r="C8" s="21"/>
      <c r="D8" s="21"/>
      <c r="E8" s="191"/>
      <c r="F8" s="31"/>
      <c r="G8" s="191"/>
      <c r="H8" s="114"/>
      <c r="I8" s="191"/>
      <c r="J8" s="114"/>
      <c r="K8" s="32"/>
      <c r="L8" s="10"/>
      <c r="M8" s="10"/>
      <c r="N8" s="10"/>
      <c r="O8" s="10"/>
    </row>
    <row r="9" spans="1:15" s="112" customFormat="1" ht="18" customHeight="1" x14ac:dyDescent="0.25">
      <c r="A9" s="19"/>
      <c r="B9" s="189" t="s">
        <v>387</v>
      </c>
      <c r="C9" s="238"/>
      <c r="D9" s="238"/>
      <c r="E9" s="191" t="s">
        <v>359</v>
      </c>
      <c r="F9" s="118"/>
      <c r="G9" s="273" t="s">
        <v>366</v>
      </c>
      <c r="H9" s="282">
        <f>ROUND(((F10-F9)/365)*30,0)</f>
        <v>0</v>
      </c>
      <c r="I9" s="273" t="s">
        <v>367</v>
      </c>
      <c r="J9" s="275"/>
      <c r="K9" s="32"/>
      <c r="L9" s="10"/>
      <c r="M9" s="10"/>
      <c r="N9" s="10"/>
      <c r="O9" s="10"/>
    </row>
    <row r="10" spans="1:15" s="112" customFormat="1" ht="18" customHeight="1" x14ac:dyDescent="0.25">
      <c r="A10" s="19"/>
      <c r="B10" s="189" t="s">
        <v>388</v>
      </c>
      <c r="C10" s="238"/>
      <c r="D10" s="238"/>
      <c r="E10" s="191" t="s">
        <v>360</v>
      </c>
      <c r="F10" s="118"/>
      <c r="G10" s="274"/>
      <c r="H10" s="283" t="e">
        <f>ROUND(((#REF!-#REF!)/365)*30,0)</f>
        <v>#REF!</v>
      </c>
      <c r="I10" s="274"/>
      <c r="J10" s="276"/>
      <c r="K10" s="32"/>
      <c r="L10" s="10"/>
      <c r="M10" s="10"/>
      <c r="N10" s="10"/>
      <c r="O10" s="10"/>
    </row>
    <row r="11" spans="1:15" s="112" customFormat="1" ht="8.1" customHeight="1" x14ac:dyDescent="0.25">
      <c r="A11" s="19"/>
      <c r="B11" s="188"/>
      <c r="C11" s="21"/>
      <c r="D11" s="21"/>
      <c r="E11" s="191"/>
      <c r="F11" s="31"/>
      <c r="G11" s="191"/>
      <c r="H11" s="114"/>
      <c r="I11" s="191"/>
      <c r="J11" s="114"/>
      <c r="K11" s="32"/>
      <c r="L11" s="10"/>
      <c r="M11" s="10"/>
      <c r="N11" s="10"/>
      <c r="O11" s="10"/>
    </row>
    <row r="12" spans="1:15" s="112" customFormat="1" ht="18" customHeight="1" x14ac:dyDescent="0.25">
      <c r="A12" s="19"/>
      <c r="B12" s="189" t="s">
        <v>387</v>
      </c>
      <c r="C12" s="238"/>
      <c r="D12" s="238"/>
      <c r="E12" s="191" t="s">
        <v>359</v>
      </c>
      <c r="F12" s="118"/>
      <c r="G12" s="273" t="s">
        <v>366</v>
      </c>
      <c r="H12" s="282">
        <f>ROUND(((F13-F12)/365)*30,0)</f>
        <v>0</v>
      </c>
      <c r="I12" s="273" t="s">
        <v>367</v>
      </c>
      <c r="J12" s="275"/>
      <c r="K12" s="32"/>
      <c r="L12" s="10"/>
      <c r="M12" s="10"/>
      <c r="N12" s="10"/>
      <c r="O12" s="10"/>
    </row>
    <row r="13" spans="1:15" s="112" customFormat="1" ht="18" customHeight="1" x14ac:dyDescent="0.25">
      <c r="A13" s="19"/>
      <c r="B13" s="189" t="s">
        <v>388</v>
      </c>
      <c r="C13" s="238"/>
      <c r="D13" s="238"/>
      <c r="E13" s="191" t="s">
        <v>360</v>
      </c>
      <c r="F13" s="118"/>
      <c r="G13" s="274"/>
      <c r="H13" s="283" t="e">
        <f>ROUND(((#REF!-#REF!)/365)*30,0)</f>
        <v>#REF!</v>
      </c>
      <c r="I13" s="274"/>
      <c r="J13" s="276"/>
      <c r="K13" s="32"/>
      <c r="L13" s="10"/>
      <c r="M13" s="10"/>
      <c r="N13" s="10"/>
      <c r="O13" s="10"/>
    </row>
    <row r="14" spans="1:15" s="112" customFormat="1" ht="8.1" customHeight="1" x14ac:dyDescent="0.25">
      <c r="A14" s="19"/>
      <c r="B14" s="188"/>
      <c r="C14" s="21"/>
      <c r="D14" s="21"/>
      <c r="E14" s="191"/>
      <c r="F14" s="31"/>
      <c r="G14" s="191"/>
      <c r="H14" s="114"/>
      <c r="I14" s="191"/>
      <c r="J14" s="114"/>
      <c r="K14" s="32"/>
      <c r="L14" s="10"/>
      <c r="M14" s="10"/>
      <c r="N14" s="10"/>
      <c r="O14" s="10"/>
    </row>
    <row r="15" spans="1:15" s="112" customFormat="1" ht="18" customHeight="1" x14ac:dyDescent="0.25">
      <c r="A15" s="19"/>
      <c r="B15" s="189" t="s">
        <v>387</v>
      </c>
      <c r="C15" s="244"/>
      <c r="D15" s="246"/>
      <c r="E15" s="191" t="s">
        <v>359</v>
      </c>
      <c r="F15" s="118"/>
      <c r="G15" s="273" t="s">
        <v>366</v>
      </c>
      <c r="H15" s="282">
        <f>ROUND(((F16-F15)/365)*30,0)</f>
        <v>0</v>
      </c>
      <c r="I15" s="273" t="s">
        <v>367</v>
      </c>
      <c r="J15" s="275"/>
      <c r="K15" s="32"/>
      <c r="L15" s="10"/>
      <c r="M15" s="10"/>
      <c r="N15" s="10"/>
      <c r="O15" s="10"/>
    </row>
    <row r="16" spans="1:15" s="112" customFormat="1" ht="18" customHeight="1" x14ac:dyDescent="0.25">
      <c r="A16" s="19"/>
      <c r="B16" s="189" t="s">
        <v>388</v>
      </c>
      <c r="C16" s="244"/>
      <c r="D16" s="246"/>
      <c r="E16" s="191" t="s">
        <v>360</v>
      </c>
      <c r="F16" s="118"/>
      <c r="G16" s="274"/>
      <c r="H16" s="283"/>
      <c r="I16" s="274"/>
      <c r="J16" s="276"/>
      <c r="K16" s="32"/>
      <c r="L16" s="10"/>
      <c r="M16" s="10"/>
      <c r="N16" s="10"/>
      <c r="O16" s="10"/>
    </row>
    <row r="17" spans="1:15" s="112" customFormat="1" ht="8.1" customHeight="1" x14ac:dyDescent="0.25">
      <c r="A17" s="19"/>
      <c r="B17" s="188"/>
      <c r="C17" s="21"/>
      <c r="D17" s="21"/>
      <c r="E17" s="191"/>
      <c r="F17" s="31"/>
      <c r="G17" s="191"/>
      <c r="H17" s="114"/>
      <c r="I17" s="191"/>
      <c r="J17" s="114"/>
      <c r="K17" s="32"/>
      <c r="L17" s="10"/>
      <c r="M17" s="10"/>
      <c r="N17" s="10"/>
      <c r="O17" s="10"/>
    </row>
    <row r="18" spans="1:15" s="112" customFormat="1" ht="18" customHeight="1" x14ac:dyDescent="0.25">
      <c r="A18" s="19"/>
      <c r="B18" s="189" t="s">
        <v>387</v>
      </c>
      <c r="C18" s="244"/>
      <c r="D18" s="246"/>
      <c r="E18" s="191" t="s">
        <v>359</v>
      </c>
      <c r="F18" s="118"/>
      <c r="G18" s="273" t="s">
        <v>366</v>
      </c>
      <c r="H18" s="282">
        <f>ROUND(((F19-F18)/365)*30,0)</f>
        <v>0</v>
      </c>
      <c r="I18" s="273" t="s">
        <v>367</v>
      </c>
      <c r="J18" s="275"/>
      <c r="K18" s="32"/>
      <c r="L18" s="10"/>
      <c r="M18" s="10"/>
      <c r="N18" s="10"/>
      <c r="O18" s="10"/>
    </row>
    <row r="19" spans="1:15" s="112" customFormat="1" ht="18" customHeight="1" x14ac:dyDescent="0.25">
      <c r="A19" s="19"/>
      <c r="B19" s="189" t="s">
        <v>388</v>
      </c>
      <c r="C19" s="244"/>
      <c r="D19" s="246"/>
      <c r="E19" s="191" t="s">
        <v>360</v>
      </c>
      <c r="F19" s="118"/>
      <c r="G19" s="274"/>
      <c r="H19" s="283"/>
      <c r="I19" s="274"/>
      <c r="J19" s="276"/>
      <c r="K19" s="32"/>
      <c r="L19" s="10"/>
      <c r="M19" s="10"/>
      <c r="N19" s="10"/>
      <c r="O19" s="10"/>
    </row>
    <row r="20" spans="1:15" s="112" customFormat="1" ht="9.9499999999999993" customHeight="1" x14ac:dyDescent="0.25">
      <c r="A20" s="19"/>
      <c r="B20" s="20"/>
      <c r="C20" s="21"/>
      <c r="D20" s="21"/>
      <c r="E20" s="114"/>
      <c r="F20" s="31"/>
      <c r="G20" s="114"/>
      <c r="H20" s="114"/>
      <c r="I20" s="114"/>
      <c r="J20" s="114"/>
      <c r="K20" s="32"/>
      <c r="L20" s="10"/>
      <c r="M20" s="10"/>
      <c r="N20" s="10"/>
      <c r="O20" s="10"/>
    </row>
    <row r="21" spans="1:15" s="112" customFormat="1" ht="18" customHeight="1" x14ac:dyDescent="0.25">
      <c r="A21" s="19"/>
      <c r="B21" s="108"/>
      <c r="C21" s="111"/>
      <c r="D21" s="111"/>
      <c r="E21" s="114"/>
      <c r="F21" s="37"/>
      <c r="G21" s="39" t="s">
        <v>368</v>
      </c>
      <c r="H21" s="41">
        <f>SUM(H6+H9+H12+H15+H18)</f>
        <v>0</v>
      </c>
      <c r="I21" s="114"/>
      <c r="J21" s="38"/>
      <c r="K21" s="32"/>
      <c r="L21" s="10"/>
      <c r="M21" s="10"/>
      <c r="N21" s="10"/>
      <c r="O21" s="10"/>
    </row>
    <row r="22" spans="1:15" s="112" customFormat="1" ht="9.9499999999999993" customHeight="1" x14ac:dyDescent="0.25">
      <c r="A22" s="24"/>
      <c r="B22" s="33"/>
      <c r="C22" s="33"/>
      <c r="D22" s="33"/>
      <c r="E22" s="34"/>
      <c r="F22" s="35"/>
      <c r="G22" s="34"/>
      <c r="H22" s="34"/>
      <c r="I22" s="34"/>
      <c r="J22" s="34"/>
      <c r="K22" s="36"/>
      <c r="L22" s="10"/>
      <c r="M22" s="10"/>
      <c r="N22" s="10"/>
      <c r="O22" s="10"/>
    </row>
    <row r="23" spans="1:15" s="112" customFormat="1" ht="9.9499999999999993" customHeight="1" x14ac:dyDescent="0.25">
      <c r="A23" s="10"/>
      <c r="B23" s="10"/>
      <c r="C23" s="10"/>
      <c r="D23" s="10"/>
      <c r="E23" s="27"/>
      <c r="G23" s="27"/>
      <c r="H23" s="27"/>
      <c r="I23" s="27"/>
      <c r="J23" s="27"/>
      <c r="K23" s="10"/>
      <c r="L23" s="10"/>
      <c r="M23" s="10"/>
      <c r="N23" s="10"/>
      <c r="O23" s="10"/>
    </row>
  </sheetData>
  <sheetProtection algorithmName="SHA-512" hashValue="z12+Vhi7V6ie3sES7jd6/Xs3/J2HkaWJoPF9Lj+D+iZ7H6WCZwNfwZ/b7i19Lngifa5eJKzwTh8JTo/4TJhMNw==" saltValue="yBlqDewXa3WQfdITqsWXPA==" spinCount="100000" sheet="1" objects="1" scenarios="1"/>
  <mergeCells count="32">
    <mergeCell ref="J6:J7"/>
    <mergeCell ref="I9:I10"/>
    <mergeCell ref="I18:I19"/>
    <mergeCell ref="J18:J19"/>
    <mergeCell ref="C19:D19"/>
    <mergeCell ref="C12:D12"/>
    <mergeCell ref="C13:D13"/>
    <mergeCell ref="G18:G19"/>
    <mergeCell ref="H18:H19"/>
    <mergeCell ref="C18:D18"/>
    <mergeCell ref="H15:H16"/>
    <mergeCell ref="C16:D16"/>
    <mergeCell ref="G12:G13"/>
    <mergeCell ref="H12:H13"/>
    <mergeCell ref="I12:I13"/>
    <mergeCell ref="J12:J13"/>
    <mergeCell ref="B2:J2"/>
    <mergeCell ref="J15:J16"/>
    <mergeCell ref="I15:I16"/>
    <mergeCell ref="G15:G16"/>
    <mergeCell ref="C15:D15"/>
    <mergeCell ref="G9:G10"/>
    <mergeCell ref="H9:H10"/>
    <mergeCell ref="J9:J10"/>
    <mergeCell ref="C6:D6"/>
    <mergeCell ref="C7:D7"/>
    <mergeCell ref="C9:D9"/>
    <mergeCell ref="C10:D10"/>
    <mergeCell ref="B4:J4"/>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89" fitToHeight="0" orientation="landscape" horizontalDpi="300" verticalDpi="300" r:id="rId1"/>
  <headerFooter>
    <oddHeader>&amp;L&amp;"Verdana,Standard"&amp;9&amp;G&amp;C&amp;"Verdana,Fett"&amp;12
IPMA Level D
Demande de recertification
Postes de direction au sein d'associations professionnelles&amp;R&amp;G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La date est en dehors de la période d'expérience à considérer !" xr:uid="{C709513C-FC79-4DCB-865B-C697FA5D5040}">
          <x14:formula1>
            <xm:f>Pers!$D$17</xm:f>
          </x14:formula1>
          <x14:formula2>
            <xm:f>Pers!$D$18</xm:f>
          </x14:formula2>
          <xm:sqref>F6:F7 F9:F10 F12:F13 F15:F16 F18:F19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2"/>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60.7109375" style="10" customWidth="1"/>
    <col min="4" max="4" width="6.7109375" style="27" customWidth="1"/>
    <col min="5" max="5" width="15.7109375" style="112" customWidth="1"/>
    <col min="6" max="6" width="10.7109375" style="27" customWidth="1"/>
    <col min="7" max="7" width="7.7109375" style="27" customWidth="1"/>
    <col min="8" max="8" width="10.7109375" style="27" customWidth="1"/>
    <col min="9" max="9" width="7.7109375" style="27" customWidth="1"/>
    <col min="10" max="10" width="1.7109375" style="10" customWidth="1"/>
    <col min="11" max="16384" width="11.42578125" style="10"/>
  </cols>
  <sheetData>
    <row r="1" spans="1:14" s="112" customFormat="1" ht="9.9499999999999993" customHeight="1" x14ac:dyDescent="0.25">
      <c r="A1" s="16"/>
      <c r="B1" s="17"/>
      <c r="C1" s="17"/>
      <c r="D1" s="28"/>
      <c r="E1" s="29"/>
      <c r="F1" s="28"/>
      <c r="G1" s="28"/>
      <c r="H1" s="28"/>
      <c r="I1" s="28"/>
      <c r="J1" s="30"/>
      <c r="K1" s="10"/>
      <c r="L1" s="10"/>
      <c r="M1" s="10"/>
      <c r="N1" s="10"/>
    </row>
    <row r="2" spans="1:14" s="112" customFormat="1" ht="18" customHeight="1" x14ac:dyDescent="0.25">
      <c r="A2" s="19"/>
      <c r="B2" s="240" t="s">
        <v>336</v>
      </c>
      <c r="C2" s="240"/>
      <c r="D2" s="240"/>
      <c r="E2" s="240"/>
      <c r="F2" s="240"/>
      <c r="G2" s="240"/>
      <c r="H2" s="240"/>
      <c r="I2" s="240"/>
      <c r="J2" s="32"/>
      <c r="K2" s="10"/>
      <c r="L2" s="10"/>
      <c r="M2" s="10"/>
      <c r="N2" s="10"/>
    </row>
    <row r="3" spans="1:14" s="112" customFormat="1" ht="9.9499999999999993" customHeight="1" x14ac:dyDescent="0.25">
      <c r="A3" s="19"/>
      <c r="B3" s="20"/>
      <c r="C3" s="21"/>
      <c r="D3" s="114"/>
      <c r="E3" s="31"/>
      <c r="F3" s="114"/>
      <c r="G3" s="114"/>
      <c r="H3" s="114"/>
      <c r="I3" s="114"/>
      <c r="J3" s="32"/>
      <c r="K3" s="10"/>
      <c r="L3" s="10"/>
      <c r="M3" s="10"/>
      <c r="N3" s="10"/>
    </row>
    <row r="4" spans="1:14" s="112" customFormat="1" ht="27.95" customHeight="1" x14ac:dyDescent="0.25">
      <c r="A4" s="40"/>
      <c r="B4" s="243" t="s">
        <v>389</v>
      </c>
      <c r="C4" s="243"/>
      <c r="D4" s="243"/>
      <c r="E4" s="243"/>
      <c r="F4" s="243"/>
      <c r="G4" s="243"/>
      <c r="H4" s="243"/>
      <c r="I4" s="243"/>
      <c r="J4" s="32"/>
      <c r="K4" s="10"/>
      <c r="L4" s="10"/>
      <c r="M4" s="10"/>
      <c r="N4" s="10"/>
    </row>
    <row r="5" spans="1:14" s="112" customFormat="1" ht="12" customHeight="1" x14ac:dyDescent="0.25">
      <c r="A5" s="19"/>
      <c r="B5" s="20"/>
      <c r="C5" s="21"/>
      <c r="D5" s="114"/>
      <c r="E5" s="117" t="s">
        <v>358</v>
      </c>
      <c r="F5" s="114"/>
      <c r="G5" s="114"/>
      <c r="H5" s="114"/>
      <c r="I5" s="114"/>
      <c r="J5" s="32"/>
      <c r="K5" s="10"/>
      <c r="L5" s="10"/>
      <c r="M5" s="10"/>
      <c r="N5" s="10"/>
    </row>
    <row r="6" spans="1:14" s="112" customFormat="1" ht="18" customHeight="1" x14ac:dyDescent="0.25">
      <c r="A6" s="19"/>
      <c r="B6" s="189" t="s">
        <v>390</v>
      </c>
      <c r="C6" s="116"/>
      <c r="D6" s="191" t="s">
        <v>359</v>
      </c>
      <c r="E6" s="118"/>
      <c r="F6" s="273" t="s">
        <v>366</v>
      </c>
      <c r="G6" s="275"/>
      <c r="H6" s="273" t="s">
        <v>367</v>
      </c>
      <c r="I6" s="275"/>
      <c r="J6" s="32"/>
      <c r="K6" s="10"/>
      <c r="L6" s="10"/>
      <c r="M6" s="10"/>
      <c r="N6" s="10"/>
    </row>
    <row r="7" spans="1:14" s="112" customFormat="1" ht="18" customHeight="1" x14ac:dyDescent="0.25">
      <c r="A7" s="19"/>
      <c r="B7" s="189" t="s">
        <v>372</v>
      </c>
      <c r="C7" s="116"/>
      <c r="D7" s="191" t="s">
        <v>360</v>
      </c>
      <c r="E7" s="118"/>
      <c r="F7" s="274"/>
      <c r="G7" s="276"/>
      <c r="H7" s="274"/>
      <c r="I7" s="276"/>
      <c r="J7" s="32"/>
      <c r="K7" s="10"/>
      <c r="L7" s="10"/>
      <c r="M7" s="10"/>
      <c r="N7" s="10"/>
    </row>
    <row r="8" spans="1:14" s="112" customFormat="1" ht="9.9499999999999993" customHeight="1" x14ac:dyDescent="0.25">
      <c r="A8" s="19"/>
      <c r="B8" s="188"/>
      <c r="C8" s="21"/>
      <c r="D8" s="191"/>
      <c r="E8" s="31"/>
      <c r="F8" s="191"/>
      <c r="G8" s="114"/>
      <c r="H8" s="191"/>
      <c r="I8" s="114"/>
      <c r="J8" s="32"/>
      <c r="K8" s="10"/>
      <c r="L8" s="10"/>
      <c r="M8" s="10"/>
      <c r="N8" s="10"/>
    </row>
    <row r="9" spans="1:14" s="112" customFormat="1" ht="18" customHeight="1" x14ac:dyDescent="0.25">
      <c r="A9" s="19"/>
      <c r="B9" s="189" t="s">
        <v>390</v>
      </c>
      <c r="C9" s="116"/>
      <c r="D9" s="191" t="s">
        <v>359</v>
      </c>
      <c r="E9" s="118"/>
      <c r="F9" s="273" t="s">
        <v>366</v>
      </c>
      <c r="G9" s="275"/>
      <c r="H9" s="273" t="s">
        <v>10</v>
      </c>
      <c r="I9" s="275"/>
      <c r="J9" s="32"/>
      <c r="K9" s="10"/>
      <c r="L9" s="10"/>
      <c r="M9" s="10"/>
      <c r="N9" s="10"/>
    </row>
    <row r="10" spans="1:14" s="112" customFormat="1" ht="18" customHeight="1" x14ac:dyDescent="0.25">
      <c r="A10" s="19"/>
      <c r="B10" s="189" t="s">
        <v>372</v>
      </c>
      <c r="C10" s="116"/>
      <c r="D10" s="191" t="s">
        <v>360</v>
      </c>
      <c r="E10" s="118"/>
      <c r="F10" s="274"/>
      <c r="G10" s="276"/>
      <c r="H10" s="274"/>
      <c r="I10" s="276"/>
      <c r="J10" s="32"/>
      <c r="K10" s="10"/>
      <c r="L10" s="10"/>
      <c r="M10" s="10"/>
      <c r="N10" s="10"/>
    </row>
    <row r="11" spans="1:14" s="112" customFormat="1" ht="9.9499999999999993" customHeight="1" x14ac:dyDescent="0.25">
      <c r="A11" s="19"/>
      <c r="B11" s="188"/>
      <c r="C11" s="21"/>
      <c r="D11" s="191"/>
      <c r="E11" s="31"/>
      <c r="F11" s="191"/>
      <c r="G11" s="114"/>
      <c r="H11" s="191"/>
      <c r="I11" s="114"/>
      <c r="J11" s="32"/>
      <c r="K11" s="10"/>
      <c r="L11" s="10"/>
      <c r="M11" s="10"/>
      <c r="N11" s="10"/>
    </row>
    <row r="12" spans="1:14" s="112" customFormat="1" ht="18" customHeight="1" x14ac:dyDescent="0.25">
      <c r="A12" s="19"/>
      <c r="B12" s="189" t="s">
        <v>390</v>
      </c>
      <c r="C12" s="116"/>
      <c r="D12" s="191" t="s">
        <v>359</v>
      </c>
      <c r="E12" s="118"/>
      <c r="F12" s="273" t="s">
        <v>366</v>
      </c>
      <c r="G12" s="275"/>
      <c r="H12" s="273" t="s">
        <v>10</v>
      </c>
      <c r="I12" s="275"/>
      <c r="J12" s="32"/>
      <c r="K12" s="10"/>
      <c r="L12" s="10"/>
      <c r="M12" s="10"/>
      <c r="N12" s="10"/>
    </row>
    <row r="13" spans="1:14" s="112" customFormat="1" ht="18" customHeight="1" x14ac:dyDescent="0.25">
      <c r="A13" s="19"/>
      <c r="B13" s="189" t="s">
        <v>372</v>
      </c>
      <c r="C13" s="116"/>
      <c r="D13" s="191" t="s">
        <v>360</v>
      </c>
      <c r="E13" s="118"/>
      <c r="F13" s="274"/>
      <c r="G13" s="276"/>
      <c r="H13" s="274"/>
      <c r="I13" s="276"/>
      <c r="J13" s="32"/>
      <c r="K13" s="10"/>
      <c r="L13" s="10"/>
      <c r="M13" s="10"/>
      <c r="N13" s="10"/>
    </row>
    <row r="14" spans="1:14" s="112" customFormat="1" ht="9.9499999999999993" customHeight="1" x14ac:dyDescent="0.25">
      <c r="A14" s="19"/>
      <c r="B14" s="188"/>
      <c r="C14" s="21"/>
      <c r="D14" s="191"/>
      <c r="E14" s="31"/>
      <c r="F14" s="191"/>
      <c r="G14" s="114"/>
      <c r="H14" s="191"/>
      <c r="I14" s="114"/>
      <c r="J14" s="32"/>
      <c r="K14" s="10"/>
      <c r="L14" s="10"/>
      <c r="M14" s="10"/>
      <c r="N14" s="10"/>
    </row>
    <row r="15" spans="1:14" s="112" customFormat="1" ht="18" customHeight="1" x14ac:dyDescent="0.25">
      <c r="A15" s="19"/>
      <c r="B15" s="189" t="s">
        <v>390</v>
      </c>
      <c r="C15" s="116"/>
      <c r="D15" s="191" t="s">
        <v>359</v>
      </c>
      <c r="E15" s="118"/>
      <c r="F15" s="273" t="s">
        <v>366</v>
      </c>
      <c r="G15" s="275"/>
      <c r="H15" s="273" t="s">
        <v>10</v>
      </c>
      <c r="I15" s="275"/>
      <c r="J15" s="32"/>
      <c r="K15" s="10"/>
      <c r="L15" s="10"/>
      <c r="M15" s="10"/>
      <c r="N15" s="10"/>
    </row>
    <row r="16" spans="1:14" s="112" customFormat="1" ht="18" customHeight="1" x14ac:dyDescent="0.25">
      <c r="A16" s="19"/>
      <c r="B16" s="189" t="s">
        <v>372</v>
      </c>
      <c r="C16" s="116"/>
      <c r="D16" s="191" t="s">
        <v>360</v>
      </c>
      <c r="E16" s="118"/>
      <c r="F16" s="274"/>
      <c r="G16" s="276"/>
      <c r="H16" s="274"/>
      <c r="I16" s="276"/>
      <c r="J16" s="32"/>
      <c r="K16" s="10"/>
      <c r="L16" s="10"/>
      <c r="M16" s="10"/>
      <c r="N16" s="10"/>
    </row>
    <row r="17" spans="1:14" s="112" customFormat="1" ht="9.9499999999999993" customHeight="1" x14ac:dyDescent="0.25">
      <c r="A17" s="19"/>
      <c r="B17" s="188"/>
      <c r="C17" s="21"/>
      <c r="D17" s="191"/>
      <c r="E17" s="31"/>
      <c r="F17" s="191"/>
      <c r="G17" s="114"/>
      <c r="H17" s="191"/>
      <c r="I17" s="114"/>
      <c r="J17" s="32"/>
      <c r="K17" s="10"/>
      <c r="L17" s="10"/>
      <c r="M17" s="10"/>
      <c r="N17" s="10"/>
    </row>
    <row r="18" spans="1:14" s="112" customFormat="1" ht="18" customHeight="1" x14ac:dyDescent="0.25">
      <c r="A18" s="19"/>
      <c r="B18" s="189" t="s">
        <v>390</v>
      </c>
      <c r="C18" s="116"/>
      <c r="D18" s="191" t="s">
        <v>359</v>
      </c>
      <c r="E18" s="118"/>
      <c r="F18" s="273" t="s">
        <v>366</v>
      </c>
      <c r="G18" s="275"/>
      <c r="H18" s="273" t="s">
        <v>10</v>
      </c>
      <c r="I18" s="275"/>
      <c r="J18" s="32"/>
      <c r="K18" s="10"/>
      <c r="L18" s="10"/>
      <c r="M18" s="10"/>
      <c r="N18" s="10"/>
    </row>
    <row r="19" spans="1:14" s="112" customFormat="1" ht="18" customHeight="1" x14ac:dyDescent="0.25">
      <c r="A19" s="19"/>
      <c r="B19" s="189" t="s">
        <v>372</v>
      </c>
      <c r="C19" s="116"/>
      <c r="D19" s="191" t="s">
        <v>360</v>
      </c>
      <c r="E19" s="118"/>
      <c r="F19" s="274"/>
      <c r="G19" s="276"/>
      <c r="H19" s="274"/>
      <c r="I19" s="276"/>
      <c r="J19" s="32"/>
      <c r="K19" s="10"/>
      <c r="L19" s="10"/>
      <c r="M19" s="10"/>
      <c r="N19" s="10"/>
    </row>
    <row r="20" spans="1:14" s="112" customFormat="1" ht="9.9499999999999993" customHeight="1" x14ac:dyDescent="0.25">
      <c r="A20" s="19"/>
      <c r="B20" s="188"/>
      <c r="C20" s="21"/>
      <c r="D20" s="191"/>
      <c r="E20" s="31"/>
      <c r="F20" s="191"/>
      <c r="G20" s="114"/>
      <c r="H20" s="191"/>
      <c r="I20" s="114"/>
      <c r="J20" s="32"/>
      <c r="K20" s="10"/>
      <c r="L20" s="10"/>
      <c r="M20" s="10"/>
      <c r="N20" s="10"/>
    </row>
    <row r="21" spans="1:14" s="112" customFormat="1" ht="18" customHeight="1" x14ac:dyDescent="0.25">
      <c r="A21" s="19"/>
      <c r="B21" s="189" t="s">
        <v>390</v>
      </c>
      <c r="C21" s="116"/>
      <c r="D21" s="191" t="s">
        <v>359</v>
      </c>
      <c r="E21" s="118"/>
      <c r="F21" s="273" t="s">
        <v>366</v>
      </c>
      <c r="G21" s="275"/>
      <c r="H21" s="273" t="s">
        <v>10</v>
      </c>
      <c r="I21" s="275"/>
      <c r="J21" s="32"/>
      <c r="K21" s="10"/>
      <c r="L21" s="10"/>
      <c r="M21" s="10"/>
      <c r="N21" s="10"/>
    </row>
    <row r="22" spans="1:14" s="112" customFormat="1" ht="18" customHeight="1" x14ac:dyDescent="0.25">
      <c r="A22" s="19"/>
      <c r="B22" s="189" t="s">
        <v>372</v>
      </c>
      <c r="C22" s="116"/>
      <c r="D22" s="191" t="s">
        <v>360</v>
      </c>
      <c r="E22" s="118"/>
      <c r="F22" s="274"/>
      <c r="G22" s="276"/>
      <c r="H22" s="274"/>
      <c r="I22" s="276"/>
      <c r="J22" s="32"/>
      <c r="K22" s="10"/>
      <c r="L22" s="10"/>
      <c r="M22" s="10"/>
      <c r="N22" s="10"/>
    </row>
    <row r="23" spans="1:14" s="112" customFormat="1" ht="9.9499999999999993" customHeight="1" x14ac:dyDescent="0.25">
      <c r="A23" s="19"/>
      <c r="B23" s="188"/>
      <c r="C23" s="21"/>
      <c r="D23" s="191"/>
      <c r="E23" s="31"/>
      <c r="F23" s="191"/>
      <c r="G23" s="114"/>
      <c r="H23" s="191"/>
      <c r="I23" s="114"/>
      <c r="J23" s="32"/>
      <c r="K23" s="10"/>
      <c r="L23" s="10"/>
      <c r="M23" s="10"/>
      <c r="N23" s="10"/>
    </row>
    <row r="24" spans="1:14" s="112" customFormat="1" ht="18" customHeight="1" x14ac:dyDescent="0.25">
      <c r="A24" s="19"/>
      <c r="B24" s="189" t="s">
        <v>390</v>
      </c>
      <c r="C24" s="116"/>
      <c r="D24" s="191" t="s">
        <v>359</v>
      </c>
      <c r="E24" s="118"/>
      <c r="F24" s="273" t="s">
        <v>366</v>
      </c>
      <c r="G24" s="275"/>
      <c r="H24" s="273" t="s">
        <v>10</v>
      </c>
      <c r="I24" s="275"/>
      <c r="J24" s="32"/>
      <c r="K24" s="10"/>
      <c r="L24" s="10"/>
      <c r="M24" s="10"/>
      <c r="N24" s="10"/>
    </row>
    <row r="25" spans="1:14" s="112" customFormat="1" ht="18" customHeight="1" x14ac:dyDescent="0.25">
      <c r="A25" s="19"/>
      <c r="B25" s="189" t="s">
        <v>372</v>
      </c>
      <c r="C25" s="116"/>
      <c r="D25" s="191" t="s">
        <v>360</v>
      </c>
      <c r="E25" s="118"/>
      <c r="F25" s="274"/>
      <c r="G25" s="276"/>
      <c r="H25" s="274"/>
      <c r="I25" s="276"/>
      <c r="J25" s="32"/>
      <c r="K25" s="10"/>
      <c r="L25" s="10"/>
      <c r="M25" s="10"/>
      <c r="N25" s="10"/>
    </row>
    <row r="26" spans="1:14" s="112" customFormat="1" ht="9.9499999999999993" customHeight="1" x14ac:dyDescent="0.25">
      <c r="A26" s="19"/>
      <c r="B26" s="188"/>
      <c r="C26" s="21"/>
      <c r="D26" s="191"/>
      <c r="E26" s="31"/>
      <c r="F26" s="191"/>
      <c r="G26" s="114"/>
      <c r="H26" s="191"/>
      <c r="I26" s="114"/>
      <c r="J26" s="32"/>
      <c r="K26" s="10"/>
      <c r="L26" s="10"/>
      <c r="M26" s="10"/>
      <c r="N26" s="10"/>
    </row>
    <row r="27" spans="1:14" s="112" customFormat="1" ht="18" customHeight="1" x14ac:dyDescent="0.25">
      <c r="A27" s="19"/>
      <c r="B27" s="189" t="s">
        <v>390</v>
      </c>
      <c r="C27" s="116"/>
      <c r="D27" s="191" t="s">
        <v>359</v>
      </c>
      <c r="E27" s="118"/>
      <c r="F27" s="273" t="s">
        <v>366</v>
      </c>
      <c r="G27" s="275"/>
      <c r="H27" s="273" t="s">
        <v>10</v>
      </c>
      <c r="I27" s="275"/>
      <c r="J27" s="32"/>
      <c r="K27" s="10"/>
      <c r="L27" s="10"/>
      <c r="M27" s="10"/>
      <c r="N27" s="10"/>
    </row>
    <row r="28" spans="1:14" s="112" customFormat="1" ht="18" customHeight="1" x14ac:dyDescent="0.25">
      <c r="A28" s="19"/>
      <c r="B28" s="189" t="s">
        <v>372</v>
      </c>
      <c r="C28" s="116"/>
      <c r="D28" s="191" t="s">
        <v>360</v>
      </c>
      <c r="E28" s="118"/>
      <c r="F28" s="274"/>
      <c r="G28" s="276"/>
      <c r="H28" s="274"/>
      <c r="I28" s="276"/>
      <c r="J28" s="32"/>
      <c r="K28" s="10"/>
      <c r="L28" s="10"/>
      <c r="M28" s="10"/>
      <c r="N28" s="10"/>
    </row>
    <row r="29" spans="1:14" s="112" customFormat="1" ht="9.9499999999999993" customHeight="1" x14ac:dyDescent="0.25">
      <c r="A29" s="19"/>
      <c r="B29" s="20"/>
      <c r="C29" s="21"/>
      <c r="D29" s="114"/>
      <c r="E29" s="31"/>
      <c r="F29" s="114"/>
      <c r="G29" s="114"/>
      <c r="H29" s="114"/>
      <c r="I29" s="114"/>
      <c r="J29" s="32"/>
      <c r="K29" s="10"/>
      <c r="L29" s="10"/>
      <c r="M29" s="10"/>
      <c r="N29" s="10"/>
    </row>
    <row r="30" spans="1:14" s="112" customFormat="1" ht="18" customHeight="1" x14ac:dyDescent="0.25">
      <c r="A30" s="19"/>
      <c r="B30" s="108"/>
      <c r="C30" s="111"/>
      <c r="D30" s="114"/>
      <c r="E30" s="37"/>
      <c r="F30" s="39" t="s">
        <v>368</v>
      </c>
      <c r="G30" s="41">
        <f>SUM(G6+G9+G12+G15+G18+G21+G24+G27)</f>
        <v>0</v>
      </c>
      <c r="H30" s="114"/>
      <c r="I30" s="38"/>
      <c r="J30" s="32"/>
      <c r="K30" s="10"/>
      <c r="L30" s="10"/>
      <c r="M30" s="10"/>
      <c r="N30" s="10"/>
    </row>
    <row r="31" spans="1:14" s="112" customFormat="1" ht="9.9499999999999993" customHeight="1" x14ac:dyDescent="0.25">
      <c r="A31" s="24"/>
      <c r="B31" s="33"/>
      <c r="C31" s="33"/>
      <c r="D31" s="34"/>
      <c r="E31" s="35"/>
      <c r="F31" s="34"/>
      <c r="G31" s="34"/>
      <c r="H31" s="34"/>
      <c r="I31" s="34"/>
      <c r="J31" s="36"/>
      <c r="K31" s="10"/>
      <c r="L31" s="10"/>
      <c r="M31" s="10"/>
      <c r="N31" s="10"/>
    </row>
    <row r="32" spans="1:14" s="112" customFormat="1" ht="9.9499999999999993" customHeight="1" x14ac:dyDescent="0.25">
      <c r="A32" s="10"/>
      <c r="B32" s="10"/>
      <c r="C32" s="10"/>
      <c r="D32" s="27"/>
      <c r="F32" s="27"/>
      <c r="G32" s="27"/>
      <c r="H32" s="27"/>
      <c r="I32" s="27"/>
      <c r="J32" s="10"/>
      <c r="K32" s="10"/>
      <c r="L32" s="10"/>
      <c r="M32" s="10"/>
      <c r="N32" s="10"/>
    </row>
  </sheetData>
  <sheetProtection algorithmName="SHA-512" hashValue="QiH+LC6S8+wi7FJjfU405hV85zMZELYu525+ACtSszRcmlURX/pFNSEwJNxPDwm7p1x+qYqY/1QADQfYLEPlFQ==" saltValue="y4jhXqL8pmo1xvDHDeDUHg==" spinCount="100000" sheet="1" objects="1" scenarios="1"/>
  <mergeCells count="34">
    <mergeCell ref="B2:I2"/>
    <mergeCell ref="F24:F25"/>
    <mergeCell ref="G24:G25"/>
    <mergeCell ref="H24:H25"/>
    <mergeCell ref="I24:I25"/>
    <mergeCell ref="F12:F13"/>
    <mergeCell ref="G12:G13"/>
    <mergeCell ref="H12:H13"/>
    <mergeCell ref="I12:I13"/>
    <mergeCell ref="F15:F16"/>
    <mergeCell ref="G15:G16"/>
    <mergeCell ref="H15:H16"/>
    <mergeCell ref="I15:I16"/>
    <mergeCell ref="F9:F10"/>
    <mergeCell ref="G9:G10"/>
    <mergeCell ref="H9:H10"/>
    <mergeCell ref="F27:F28"/>
    <mergeCell ref="G27:G28"/>
    <mergeCell ref="H27:H28"/>
    <mergeCell ref="I27:I28"/>
    <mergeCell ref="F18:F19"/>
    <mergeCell ref="G18:G19"/>
    <mergeCell ref="H18:H19"/>
    <mergeCell ref="I18:I19"/>
    <mergeCell ref="F21:F22"/>
    <mergeCell ref="G21:G22"/>
    <mergeCell ref="H21:H22"/>
    <mergeCell ref="I21:I22"/>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D
Demande de recertification
Autres activités professionnelles&amp;R&amp;G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La date est en dehors de la période d'expérience à considérer !" xr:uid="{44573668-4CAA-4B3F-A808-0D905E1332A1}">
          <x14:formula1>
            <xm:f>Pers!$D$17</xm:f>
          </x14:formula1>
          <x14:formula2>
            <xm:f>Pers!$D$18</xm:f>
          </x14:formula2>
          <xm:sqref>E6:E7 E9:E10 E12:E13 E15:E16 E18:E19 E21:E22 E24:E25 E27:E28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799"/>
  <sheetViews>
    <sheetView showGridLines="0" zoomScaleNormal="100" workbookViewId="0"/>
  </sheetViews>
  <sheetFormatPr baseColWidth="10" defaultColWidth="11.42578125" defaultRowHeight="11.25" x14ac:dyDescent="0.25"/>
  <cols>
    <col min="1" max="1" width="1.7109375" style="10" customWidth="1"/>
    <col min="2" max="2" width="29.7109375" style="10" customWidth="1"/>
    <col min="3" max="3" width="5.7109375" style="10" customWidth="1"/>
    <col min="4" max="4" width="12.7109375" style="10" customWidth="1"/>
    <col min="5" max="5" width="5.7109375" style="10" customWidth="1"/>
    <col min="6" max="6" width="12.7109375" style="10" customWidth="1"/>
    <col min="7" max="7" width="2.7109375" style="10" customWidth="1"/>
    <col min="8" max="8" width="10.7109375" style="10" customWidth="1"/>
    <col min="9" max="9" width="2.7109375" style="10" customWidth="1"/>
    <col min="10" max="10" width="13.7109375" style="10" customWidth="1"/>
    <col min="11" max="11" width="1.7109375" style="112" customWidth="1"/>
    <col min="12" max="14" width="12.7109375" style="47" customWidth="1"/>
    <col min="15" max="15" width="12.7109375" style="112" customWidth="1"/>
    <col min="16" max="17" width="11.42578125" style="10"/>
    <col min="18" max="18" width="27" style="10" bestFit="1" customWidth="1"/>
    <col min="19" max="16384" width="11.42578125" style="10"/>
  </cols>
  <sheetData>
    <row r="1" spans="1:22" ht="9.9499999999999993" customHeight="1" x14ac:dyDescent="0.25">
      <c r="A1" s="16"/>
      <c r="B1" s="17"/>
      <c r="C1" s="17"/>
      <c r="D1" s="17"/>
      <c r="E1" s="17"/>
      <c r="F1" s="17"/>
      <c r="G1" s="17"/>
      <c r="H1" s="17"/>
      <c r="I1" s="17"/>
      <c r="J1" s="17"/>
      <c r="K1" s="18"/>
      <c r="L1" s="156"/>
      <c r="M1" s="156"/>
      <c r="N1" s="156"/>
      <c r="O1" s="156"/>
    </row>
    <row r="2" spans="1:22" ht="18" customHeight="1" x14ac:dyDescent="0.25">
      <c r="A2" s="19"/>
      <c r="B2" s="284" t="s">
        <v>391</v>
      </c>
      <c r="C2" s="284"/>
      <c r="D2" s="284"/>
      <c r="E2" s="284"/>
      <c r="F2" s="284"/>
      <c r="G2" s="284"/>
      <c r="H2" s="284"/>
      <c r="I2" s="284"/>
      <c r="J2" s="284"/>
      <c r="K2" s="22"/>
    </row>
    <row r="3" spans="1:22" ht="9.9499999999999993" customHeight="1" x14ac:dyDescent="0.25">
      <c r="A3" s="19"/>
      <c r="B3" s="21"/>
      <c r="C3" s="21"/>
      <c r="D3" s="21"/>
      <c r="E3" s="21"/>
      <c r="F3" s="21"/>
      <c r="G3" s="21"/>
      <c r="H3" s="21"/>
      <c r="I3" s="21"/>
      <c r="J3" s="31"/>
      <c r="K3" s="22"/>
    </row>
    <row r="4" spans="1:22" ht="18" customHeight="1" x14ac:dyDescent="0.25">
      <c r="A4" s="19"/>
      <c r="B4" s="287" t="s">
        <v>392</v>
      </c>
      <c r="C4" s="287"/>
      <c r="D4" s="287"/>
      <c r="E4" s="287"/>
      <c r="F4" s="287"/>
      <c r="G4" s="287"/>
      <c r="H4" s="287"/>
      <c r="I4" s="287"/>
      <c r="J4" s="287"/>
      <c r="K4" s="22"/>
      <c r="O4" s="141"/>
    </row>
    <row r="5" spans="1:22" ht="9.9499999999999993" customHeight="1" x14ac:dyDescent="0.25">
      <c r="A5" s="19"/>
      <c r="B5" s="21"/>
      <c r="C5" s="21"/>
      <c r="D5" s="21"/>
      <c r="E5" s="21"/>
      <c r="F5" s="21"/>
      <c r="G5" s="21"/>
      <c r="H5" s="21"/>
      <c r="I5" s="21"/>
      <c r="J5" s="31"/>
      <c r="K5" s="22"/>
      <c r="O5" s="141"/>
    </row>
    <row r="6" spans="1:22" ht="18" customHeight="1" x14ac:dyDescent="0.25">
      <c r="A6" s="19"/>
      <c r="B6" s="21"/>
      <c r="C6" s="21"/>
      <c r="D6" s="21"/>
      <c r="E6" s="21"/>
      <c r="F6" s="21"/>
      <c r="G6" s="21"/>
      <c r="H6" s="21"/>
      <c r="I6" s="21"/>
      <c r="J6" s="31" t="s">
        <v>393</v>
      </c>
      <c r="K6" s="22"/>
      <c r="O6" s="141"/>
    </row>
    <row r="7" spans="1:22" ht="18" customHeight="1" x14ac:dyDescent="0.25">
      <c r="A7" s="19"/>
      <c r="B7" s="262" t="s">
        <v>391</v>
      </c>
      <c r="C7" s="262"/>
      <c r="D7" s="262"/>
      <c r="E7" s="262"/>
      <c r="F7" s="262"/>
      <c r="G7" s="262"/>
      <c r="H7" s="262"/>
      <c r="I7" s="21"/>
      <c r="J7" s="42">
        <f>SUM(SUM(J15:J16)+SUM(J30:J31)+SUM(J45:J46)+SUM(J60:J61)+SUM(J75:J76)+SUM(J90:J91)+SUM(J105:J106)+SUM(J120:J121)+SUM(J135:J136)+SUM(J150:J151))</f>
        <v>0</v>
      </c>
      <c r="K7" s="22"/>
    </row>
    <row r="8" spans="1:22" ht="9.9499999999999993" customHeight="1" x14ac:dyDescent="0.25">
      <c r="A8" s="24"/>
      <c r="B8" s="25"/>
      <c r="C8" s="25"/>
      <c r="D8" s="25"/>
      <c r="E8" s="25"/>
      <c r="F8" s="25"/>
      <c r="G8" s="25"/>
      <c r="H8" s="25"/>
      <c r="I8" s="25"/>
      <c r="J8" s="25"/>
      <c r="K8" s="26"/>
    </row>
    <row r="9" spans="1:22" ht="9.9499999999999993" customHeight="1" x14ac:dyDescent="0.25"/>
    <row r="10" spans="1:22" s="112" customFormat="1" ht="9.9499999999999993" customHeight="1" x14ac:dyDescent="0.25">
      <c r="A10" s="16"/>
      <c r="B10" s="17"/>
      <c r="C10" s="17"/>
      <c r="D10" s="17"/>
      <c r="E10" s="17"/>
      <c r="F10" s="17"/>
      <c r="G10" s="17"/>
      <c r="H10" s="17"/>
      <c r="I10" s="17"/>
      <c r="J10" s="17"/>
      <c r="K10" s="18"/>
      <c r="L10" s="47"/>
      <c r="M10" s="47"/>
      <c r="N10" s="47"/>
      <c r="P10" s="10"/>
      <c r="Q10" s="10"/>
      <c r="R10" s="10"/>
      <c r="S10" s="10"/>
      <c r="T10" s="10"/>
      <c r="U10" s="10"/>
      <c r="V10" s="10"/>
    </row>
    <row r="11" spans="1:22" s="112" customFormat="1" ht="18" customHeight="1" x14ac:dyDescent="0.25">
      <c r="A11" s="19"/>
      <c r="B11" s="20" t="s">
        <v>394</v>
      </c>
      <c r="C11" s="20"/>
      <c r="D11" s="111"/>
      <c r="E11" s="111"/>
      <c r="F11" s="111"/>
      <c r="G11" s="111"/>
      <c r="H11" s="111"/>
      <c r="I11" s="111"/>
      <c r="J11" s="111"/>
      <c r="K11" s="22"/>
      <c r="L11" s="47"/>
      <c r="M11" s="47"/>
      <c r="N11" s="47"/>
      <c r="P11" s="10"/>
      <c r="Q11" s="10"/>
      <c r="R11" s="10"/>
      <c r="S11" s="10"/>
      <c r="T11" s="10"/>
      <c r="U11" s="10"/>
      <c r="V11" s="10"/>
    </row>
    <row r="12" spans="1:22" s="112" customFormat="1" ht="18" customHeight="1" x14ac:dyDescent="0.25">
      <c r="A12" s="19"/>
      <c r="B12" s="108" t="s">
        <v>404</v>
      </c>
      <c r="C12" s="108"/>
      <c r="D12" s="285"/>
      <c r="E12" s="285"/>
      <c r="F12" s="285"/>
      <c r="G12" s="285"/>
      <c r="H12" s="285"/>
      <c r="I12" s="285"/>
      <c r="J12" s="285"/>
      <c r="K12" s="22"/>
      <c r="L12" s="47"/>
      <c r="M12" s="47"/>
      <c r="N12" s="47"/>
      <c r="P12" s="10"/>
      <c r="Q12" s="10"/>
      <c r="R12" s="10"/>
      <c r="S12" s="10"/>
      <c r="T12" s="10"/>
      <c r="U12" s="10"/>
      <c r="V12" s="10"/>
    </row>
    <row r="13" spans="1:22" s="112" customFormat="1" ht="9.9499999999999993" customHeight="1" x14ac:dyDescent="0.25">
      <c r="A13" s="19"/>
      <c r="B13" s="21"/>
      <c r="C13" s="21"/>
      <c r="D13" s="21"/>
      <c r="E13" s="21"/>
      <c r="F13" s="21"/>
      <c r="G13" s="21"/>
      <c r="H13" s="21"/>
      <c r="I13" s="21"/>
      <c r="J13" s="21"/>
      <c r="K13" s="22"/>
      <c r="L13" s="47"/>
      <c r="M13" s="47"/>
      <c r="N13" s="47"/>
      <c r="P13" s="10"/>
      <c r="R13" s="119"/>
      <c r="S13" s="10"/>
      <c r="T13" s="10"/>
      <c r="U13" s="10"/>
      <c r="V13" s="10"/>
    </row>
    <row r="14" spans="1:22" s="112" customFormat="1" ht="18" customHeight="1" x14ac:dyDescent="0.25">
      <c r="A14" s="19"/>
      <c r="B14" s="188" t="s">
        <v>405</v>
      </c>
      <c r="C14" s="20"/>
      <c r="D14" s="286" t="s">
        <v>358</v>
      </c>
      <c r="E14" s="286"/>
      <c r="F14" s="286"/>
      <c r="G14" s="21"/>
      <c r="H14" s="44"/>
      <c r="I14" s="21"/>
      <c r="J14" s="31" t="s">
        <v>393</v>
      </c>
      <c r="K14" s="22"/>
      <c r="L14" s="47"/>
      <c r="M14" s="47"/>
      <c r="N14" s="47"/>
      <c r="P14" s="10"/>
      <c r="R14" s="119"/>
      <c r="S14" s="10"/>
      <c r="T14" s="10"/>
      <c r="U14" s="10"/>
      <c r="V14" s="10"/>
    </row>
    <row r="15" spans="1:22" s="112" customFormat="1" ht="18" customHeight="1" x14ac:dyDescent="0.25">
      <c r="A15" s="19"/>
      <c r="B15" s="124"/>
      <c r="C15" s="114" t="s">
        <v>359</v>
      </c>
      <c r="D15" s="1"/>
      <c r="E15" s="120" t="s">
        <v>360</v>
      </c>
      <c r="F15" s="199"/>
      <c r="G15" s="151"/>
      <c r="H15" s="68"/>
      <c r="I15" s="122"/>
      <c r="J15" s="42">
        <f>ROUND(((F15-D15)/30.4),0)</f>
        <v>0</v>
      </c>
      <c r="K15" s="22"/>
      <c r="L15" s="145"/>
      <c r="M15" s="145"/>
      <c r="N15" s="47"/>
      <c r="O15" s="145"/>
      <c r="P15" s="10"/>
      <c r="R15" s="119"/>
      <c r="S15" s="10"/>
      <c r="T15" s="10"/>
      <c r="U15" s="10"/>
      <c r="V15" s="10"/>
    </row>
    <row r="16" spans="1:22" s="112" customFormat="1" ht="18" customHeight="1" x14ac:dyDescent="0.25">
      <c r="A16" s="19"/>
      <c r="B16" s="124"/>
      <c r="C16" s="114" t="s">
        <v>359</v>
      </c>
      <c r="D16" s="199"/>
      <c r="E16" s="120" t="s">
        <v>360</v>
      </c>
      <c r="F16" s="199"/>
      <c r="G16" s="151"/>
      <c r="H16" s="68"/>
      <c r="I16" s="122"/>
      <c r="J16" s="42">
        <f>ROUND(((F16-D16)/30.4),0)</f>
        <v>0</v>
      </c>
      <c r="K16" s="22"/>
      <c r="L16" s="145"/>
      <c r="M16" s="145"/>
      <c r="N16" s="47"/>
      <c r="O16" s="145"/>
      <c r="P16" s="10"/>
      <c r="R16" s="119"/>
      <c r="S16" s="10"/>
      <c r="T16" s="10"/>
      <c r="U16" s="10"/>
      <c r="V16" s="10"/>
    </row>
    <row r="17" spans="1:22" s="112" customFormat="1" ht="9.9499999999999993" customHeight="1" x14ac:dyDescent="0.25">
      <c r="A17" s="19"/>
      <c r="B17" s="108"/>
      <c r="C17" s="108"/>
      <c r="D17" s="81"/>
      <c r="E17" s="111"/>
      <c r="F17" s="111"/>
      <c r="G17" s="111"/>
      <c r="H17" s="111"/>
      <c r="I17" s="111"/>
      <c r="J17" s="111"/>
      <c r="K17" s="22"/>
      <c r="L17" s="47"/>
      <c r="M17" s="47"/>
      <c r="N17" s="47"/>
      <c r="P17" s="10"/>
      <c r="R17" s="119"/>
      <c r="S17" s="10"/>
      <c r="T17" s="10"/>
      <c r="U17" s="10"/>
      <c r="V17" s="10"/>
    </row>
    <row r="18" spans="1:22" s="112" customFormat="1" ht="18" customHeight="1" x14ac:dyDescent="0.25">
      <c r="A18" s="19"/>
      <c r="B18" s="240" t="s">
        <v>406</v>
      </c>
      <c r="C18" s="240"/>
      <c r="D18" s="240"/>
      <c r="E18" s="240"/>
      <c r="F18" s="240"/>
      <c r="G18" s="240"/>
      <c r="H18" s="240"/>
      <c r="I18" s="240"/>
      <c r="J18" s="240"/>
      <c r="K18" s="22"/>
      <c r="L18" s="47"/>
      <c r="M18" s="47"/>
      <c r="N18" s="47"/>
      <c r="P18" s="10"/>
      <c r="R18" s="119"/>
      <c r="S18" s="10"/>
      <c r="T18" s="10"/>
      <c r="U18" s="10"/>
      <c r="V18" s="10"/>
    </row>
    <row r="19" spans="1:22" s="112" customFormat="1" ht="18" customHeight="1" x14ac:dyDescent="0.25">
      <c r="A19" s="19"/>
      <c r="B19" s="189" t="s">
        <v>407</v>
      </c>
      <c r="C19" s="108"/>
      <c r="D19" s="238"/>
      <c r="E19" s="238"/>
      <c r="F19" s="238"/>
      <c r="G19" s="238"/>
      <c r="H19" s="238"/>
      <c r="I19" s="238"/>
      <c r="J19" s="238"/>
      <c r="K19" s="22"/>
      <c r="L19" s="47"/>
      <c r="M19" s="47"/>
      <c r="N19" s="47"/>
      <c r="P19" s="10"/>
      <c r="R19" s="119"/>
      <c r="S19" s="10"/>
      <c r="T19" s="10"/>
      <c r="U19" s="10"/>
      <c r="V19" s="10"/>
    </row>
    <row r="20" spans="1:22" s="112" customFormat="1" ht="18" customHeight="1" x14ac:dyDescent="0.25">
      <c r="A20" s="19"/>
      <c r="B20" s="189" t="s">
        <v>408</v>
      </c>
      <c r="C20" s="108"/>
      <c r="D20" s="238"/>
      <c r="E20" s="238"/>
      <c r="F20" s="238"/>
      <c r="G20" s="238"/>
      <c r="H20" s="238"/>
      <c r="I20" s="238"/>
      <c r="J20" s="238"/>
      <c r="K20" s="22"/>
      <c r="L20" s="47"/>
      <c r="M20" s="47"/>
      <c r="N20" s="47"/>
      <c r="P20" s="10"/>
      <c r="R20" s="119"/>
      <c r="S20" s="10"/>
      <c r="T20" s="10"/>
      <c r="U20" s="10"/>
      <c r="V20" s="10"/>
    </row>
    <row r="21" spans="1:22" s="112" customFormat="1" ht="18" customHeight="1" x14ac:dyDescent="0.25">
      <c r="A21" s="19"/>
      <c r="B21" s="189" t="s">
        <v>409</v>
      </c>
      <c r="C21" s="108"/>
      <c r="D21" s="238"/>
      <c r="E21" s="238"/>
      <c r="F21" s="238"/>
      <c r="G21" s="238"/>
      <c r="H21" s="238"/>
      <c r="I21" s="238"/>
      <c r="J21" s="238"/>
      <c r="K21" s="22"/>
      <c r="L21" s="47"/>
      <c r="M21" s="47"/>
      <c r="N21" s="47"/>
      <c r="P21" s="10"/>
      <c r="R21" s="119"/>
      <c r="S21" s="10"/>
      <c r="T21" s="10"/>
      <c r="U21" s="10"/>
      <c r="V21" s="10"/>
    </row>
    <row r="22" spans="1:22" s="112" customFormat="1" ht="18" customHeight="1" x14ac:dyDescent="0.25">
      <c r="A22" s="19"/>
      <c r="B22" s="189" t="s">
        <v>9</v>
      </c>
      <c r="C22" s="108"/>
      <c r="D22" s="238"/>
      <c r="E22" s="238"/>
      <c r="F22" s="238"/>
      <c r="G22" s="238"/>
      <c r="H22" s="238"/>
      <c r="I22" s="238"/>
      <c r="J22" s="238"/>
      <c r="K22" s="22"/>
      <c r="L22" s="47"/>
      <c r="M22" s="47"/>
      <c r="N22" s="47"/>
      <c r="P22" s="10"/>
      <c r="R22" s="119"/>
      <c r="S22" s="10"/>
      <c r="T22" s="10"/>
      <c r="U22" s="10"/>
      <c r="V22" s="10"/>
    </row>
    <row r="23" spans="1:22" s="112" customFormat="1" ht="9.9499999999999993" customHeight="1" x14ac:dyDescent="0.25">
      <c r="A23" s="24"/>
      <c r="B23" s="25"/>
      <c r="C23" s="25"/>
      <c r="D23" s="25"/>
      <c r="E23" s="25"/>
      <c r="F23" s="25"/>
      <c r="G23" s="25"/>
      <c r="H23" s="25"/>
      <c r="I23" s="25"/>
      <c r="J23" s="25"/>
      <c r="K23" s="26"/>
      <c r="L23" s="47"/>
      <c r="M23" s="47"/>
      <c r="N23" s="47"/>
      <c r="P23" s="10"/>
      <c r="R23" s="119"/>
      <c r="S23" s="10"/>
      <c r="T23" s="10"/>
      <c r="U23" s="10"/>
      <c r="V23" s="10"/>
    </row>
    <row r="24" spans="1:22" s="112" customFormat="1" ht="9.9499999999999993" customHeight="1" x14ac:dyDescent="0.25">
      <c r="A24" s="10"/>
      <c r="B24" s="10"/>
      <c r="C24" s="10"/>
      <c r="D24" s="10"/>
      <c r="E24" s="10"/>
      <c r="F24" s="10"/>
      <c r="G24" s="10"/>
      <c r="H24" s="10"/>
      <c r="I24" s="10"/>
      <c r="J24" s="10"/>
      <c r="L24" s="47"/>
      <c r="M24" s="47"/>
      <c r="N24" s="47"/>
      <c r="P24" s="10"/>
      <c r="R24" s="123"/>
      <c r="S24" s="10"/>
      <c r="T24" s="10"/>
      <c r="U24" s="10"/>
      <c r="V24" s="10"/>
    </row>
    <row r="25" spans="1:22" ht="9.9499999999999993" customHeight="1" x14ac:dyDescent="0.25">
      <c r="A25" s="16"/>
      <c r="B25" s="17"/>
      <c r="C25" s="17"/>
      <c r="D25" s="17"/>
      <c r="E25" s="17"/>
      <c r="F25" s="17"/>
      <c r="G25" s="17"/>
      <c r="H25" s="17"/>
      <c r="I25" s="17"/>
      <c r="J25" s="17"/>
      <c r="K25" s="18"/>
      <c r="Q25" s="112"/>
      <c r="R25" s="13"/>
    </row>
    <row r="26" spans="1:22" ht="18" customHeight="1" x14ac:dyDescent="0.25">
      <c r="A26" s="19"/>
      <c r="B26" s="188" t="s">
        <v>403</v>
      </c>
      <c r="C26" s="188"/>
      <c r="D26" s="194"/>
      <c r="E26" s="194"/>
      <c r="F26" s="194"/>
      <c r="G26" s="194"/>
      <c r="H26" s="194"/>
      <c r="I26" s="194"/>
      <c r="J26" s="194"/>
      <c r="K26" s="22"/>
      <c r="Q26" s="45"/>
      <c r="R26" s="46"/>
    </row>
    <row r="27" spans="1:22" ht="18" customHeight="1" x14ac:dyDescent="0.25">
      <c r="A27" s="19"/>
      <c r="B27" s="189" t="s">
        <v>404</v>
      </c>
      <c r="C27" s="189"/>
      <c r="D27" s="285"/>
      <c r="E27" s="285"/>
      <c r="F27" s="285"/>
      <c r="G27" s="285"/>
      <c r="H27" s="285"/>
      <c r="I27" s="285"/>
      <c r="J27" s="285"/>
      <c r="K27" s="22"/>
      <c r="Q27" s="112"/>
      <c r="R27" s="13"/>
    </row>
    <row r="28" spans="1:22" ht="9.9499999999999993" customHeight="1" x14ac:dyDescent="0.25">
      <c r="A28" s="19"/>
      <c r="B28" s="21"/>
      <c r="C28" s="21"/>
      <c r="D28" s="21"/>
      <c r="E28" s="21"/>
      <c r="F28" s="21"/>
      <c r="G28" s="21"/>
      <c r="H28" s="21"/>
      <c r="I28" s="21"/>
      <c r="J28" s="21"/>
      <c r="K28" s="22"/>
    </row>
    <row r="29" spans="1:22" ht="18" customHeight="1" x14ac:dyDescent="0.25">
      <c r="A29" s="19"/>
      <c r="B29" s="188" t="s">
        <v>405</v>
      </c>
      <c r="C29" s="188"/>
      <c r="D29" s="286" t="s">
        <v>358</v>
      </c>
      <c r="E29" s="286"/>
      <c r="F29" s="286"/>
      <c r="G29" s="21"/>
      <c r="H29" s="44"/>
      <c r="I29" s="21"/>
      <c r="J29" s="31" t="s">
        <v>393</v>
      </c>
      <c r="K29" s="22"/>
    </row>
    <row r="30" spans="1:22" ht="18" customHeight="1" x14ac:dyDescent="0.25">
      <c r="A30" s="19"/>
      <c r="B30" s="124"/>
      <c r="C30" s="191" t="s">
        <v>359</v>
      </c>
      <c r="D30" s="199"/>
      <c r="E30" s="120" t="s">
        <v>360</v>
      </c>
      <c r="F30" s="199"/>
      <c r="G30" s="151"/>
      <c r="H30" s="68"/>
      <c r="I30" s="200"/>
      <c r="J30" s="42">
        <f>ROUND(((F30-D30)/30.4),0)</f>
        <v>0</v>
      </c>
      <c r="K30" s="22"/>
      <c r="O30" s="47"/>
    </row>
    <row r="31" spans="1:22" ht="18" customHeight="1" x14ac:dyDescent="0.25">
      <c r="A31" s="19"/>
      <c r="B31" s="124"/>
      <c r="C31" s="191" t="s">
        <v>359</v>
      </c>
      <c r="D31" s="199"/>
      <c r="E31" s="120" t="s">
        <v>360</v>
      </c>
      <c r="F31" s="199"/>
      <c r="G31" s="151"/>
      <c r="H31" s="68"/>
      <c r="I31" s="200"/>
      <c r="J31" s="42">
        <f>ROUND(((F31-D31)/30.4),0)</f>
        <v>0</v>
      </c>
      <c r="K31" s="22"/>
      <c r="O31" s="47"/>
    </row>
    <row r="32" spans="1:22" ht="9.9499999999999993" customHeight="1" x14ac:dyDescent="0.25">
      <c r="A32" s="19"/>
      <c r="B32" s="189"/>
      <c r="C32" s="189"/>
      <c r="D32" s="81"/>
      <c r="E32" s="194"/>
      <c r="F32" s="194"/>
      <c r="G32" s="194"/>
      <c r="H32" s="194"/>
      <c r="I32" s="194"/>
      <c r="J32" s="194"/>
      <c r="K32" s="22"/>
    </row>
    <row r="33" spans="1:15" ht="18" customHeight="1" x14ac:dyDescent="0.25">
      <c r="A33" s="19"/>
      <c r="B33" s="240" t="s">
        <v>406</v>
      </c>
      <c r="C33" s="240"/>
      <c r="D33" s="240"/>
      <c r="E33" s="240"/>
      <c r="F33" s="240"/>
      <c r="G33" s="240"/>
      <c r="H33" s="240"/>
      <c r="I33" s="240"/>
      <c r="J33" s="240"/>
      <c r="K33" s="22"/>
    </row>
    <row r="34" spans="1:15" ht="18" customHeight="1" x14ac:dyDescent="0.25">
      <c r="A34" s="19"/>
      <c r="B34" s="189" t="s">
        <v>407</v>
      </c>
      <c r="C34" s="189"/>
      <c r="D34" s="238"/>
      <c r="E34" s="238"/>
      <c r="F34" s="238"/>
      <c r="G34" s="238"/>
      <c r="H34" s="238"/>
      <c r="I34" s="238"/>
      <c r="J34" s="238"/>
      <c r="K34" s="22"/>
    </row>
    <row r="35" spans="1:15" ht="18" customHeight="1" x14ac:dyDescent="0.25">
      <c r="A35" s="19"/>
      <c r="B35" s="189" t="s">
        <v>408</v>
      </c>
      <c r="C35" s="189"/>
      <c r="D35" s="238"/>
      <c r="E35" s="238"/>
      <c r="F35" s="238"/>
      <c r="G35" s="238"/>
      <c r="H35" s="238"/>
      <c r="I35" s="238"/>
      <c r="J35" s="238"/>
      <c r="K35" s="22"/>
    </row>
    <row r="36" spans="1:15" ht="18" customHeight="1" x14ac:dyDescent="0.25">
      <c r="A36" s="19"/>
      <c r="B36" s="189" t="s">
        <v>409</v>
      </c>
      <c r="C36" s="189"/>
      <c r="D36" s="238"/>
      <c r="E36" s="238"/>
      <c r="F36" s="238"/>
      <c r="G36" s="238"/>
      <c r="H36" s="238"/>
      <c r="I36" s="238"/>
      <c r="J36" s="238"/>
      <c r="K36" s="22"/>
    </row>
    <row r="37" spans="1:15" ht="18" customHeight="1" x14ac:dyDescent="0.25">
      <c r="A37" s="19"/>
      <c r="B37" s="189" t="s">
        <v>9</v>
      </c>
      <c r="C37" s="189"/>
      <c r="D37" s="238"/>
      <c r="E37" s="238"/>
      <c r="F37" s="238"/>
      <c r="G37" s="238"/>
      <c r="H37" s="238"/>
      <c r="I37" s="238"/>
      <c r="J37" s="238"/>
      <c r="K37" s="22"/>
    </row>
    <row r="38" spans="1:15" ht="9.9499999999999993" customHeight="1" x14ac:dyDescent="0.25">
      <c r="A38" s="24"/>
      <c r="B38" s="25"/>
      <c r="C38" s="25"/>
      <c r="D38" s="25"/>
      <c r="E38" s="25"/>
      <c r="F38" s="25"/>
      <c r="G38" s="25"/>
      <c r="H38" s="25"/>
      <c r="I38" s="25"/>
      <c r="J38" s="25"/>
      <c r="K38" s="26"/>
    </row>
    <row r="39" spans="1:15" ht="9.9499999999999993" customHeight="1" x14ac:dyDescent="0.25"/>
    <row r="40" spans="1:15" ht="9.9499999999999993" customHeight="1" x14ac:dyDescent="0.25">
      <c r="A40" s="16"/>
      <c r="B40" s="17"/>
      <c r="C40" s="17"/>
      <c r="D40" s="17"/>
      <c r="E40" s="17"/>
      <c r="F40" s="17"/>
      <c r="G40" s="17"/>
      <c r="H40" s="17"/>
      <c r="I40" s="17"/>
      <c r="J40" s="17"/>
      <c r="K40" s="18"/>
    </row>
    <row r="41" spans="1:15" ht="18" customHeight="1" x14ac:dyDescent="0.25">
      <c r="A41" s="19"/>
      <c r="B41" s="188" t="s">
        <v>402</v>
      </c>
      <c r="C41" s="188"/>
      <c r="D41" s="194"/>
      <c r="E41" s="194"/>
      <c r="F41" s="194"/>
      <c r="G41" s="194"/>
      <c r="H41" s="194"/>
      <c r="I41" s="194"/>
      <c r="J41" s="194"/>
      <c r="K41" s="22"/>
    </row>
    <row r="42" spans="1:15" ht="18" customHeight="1" x14ac:dyDescent="0.25">
      <c r="A42" s="19"/>
      <c r="B42" s="189" t="s">
        <v>404</v>
      </c>
      <c r="C42" s="189"/>
      <c r="D42" s="285"/>
      <c r="E42" s="285"/>
      <c r="F42" s="285"/>
      <c r="G42" s="285"/>
      <c r="H42" s="285"/>
      <c r="I42" s="285"/>
      <c r="J42" s="285"/>
      <c r="K42" s="22"/>
    </row>
    <row r="43" spans="1:15" ht="9.9499999999999993" customHeight="1" x14ac:dyDescent="0.25">
      <c r="A43" s="19"/>
      <c r="B43" s="21"/>
      <c r="C43" s="21"/>
      <c r="D43" s="21"/>
      <c r="E43" s="21"/>
      <c r="F43" s="21"/>
      <c r="G43" s="21"/>
      <c r="H43" s="21"/>
      <c r="I43" s="21"/>
      <c r="J43" s="21"/>
      <c r="K43" s="22"/>
    </row>
    <row r="44" spans="1:15" ht="18" customHeight="1" x14ac:dyDescent="0.25">
      <c r="A44" s="19"/>
      <c r="B44" s="188" t="s">
        <v>405</v>
      </c>
      <c r="C44" s="188"/>
      <c r="D44" s="286" t="s">
        <v>358</v>
      </c>
      <c r="E44" s="286"/>
      <c r="F44" s="286"/>
      <c r="G44" s="21"/>
      <c r="H44" s="44"/>
      <c r="I44" s="21"/>
      <c r="J44" s="31" t="s">
        <v>393</v>
      </c>
      <c r="K44" s="22"/>
    </row>
    <row r="45" spans="1:15" ht="18" customHeight="1" x14ac:dyDescent="0.25">
      <c r="A45" s="19"/>
      <c r="B45" s="124"/>
      <c r="C45" s="191" t="s">
        <v>359</v>
      </c>
      <c r="D45" s="199"/>
      <c r="E45" s="120" t="s">
        <v>360</v>
      </c>
      <c r="F45" s="199"/>
      <c r="G45" s="151"/>
      <c r="H45" s="68"/>
      <c r="I45" s="200"/>
      <c r="J45" s="42">
        <f>ROUND(((F45-D45)/30.4),0)</f>
        <v>0</v>
      </c>
      <c r="K45" s="22"/>
      <c r="O45" s="47"/>
    </row>
    <row r="46" spans="1:15" ht="18" customHeight="1" x14ac:dyDescent="0.25">
      <c r="A46" s="19"/>
      <c r="B46" s="124"/>
      <c r="C46" s="191" t="s">
        <v>359</v>
      </c>
      <c r="D46" s="199"/>
      <c r="E46" s="120" t="s">
        <v>360</v>
      </c>
      <c r="F46" s="199"/>
      <c r="G46" s="151"/>
      <c r="H46" s="68"/>
      <c r="I46" s="200"/>
      <c r="J46" s="42">
        <f>ROUND(((F46-D46)/30.4),0)</f>
        <v>0</v>
      </c>
      <c r="K46" s="22"/>
      <c r="O46" s="47"/>
    </row>
    <row r="47" spans="1:15" ht="9.9499999999999993" customHeight="1" x14ac:dyDescent="0.25">
      <c r="A47" s="19"/>
      <c r="B47" s="189"/>
      <c r="C47" s="189"/>
      <c r="D47" s="81"/>
      <c r="E47" s="194"/>
      <c r="F47" s="194"/>
      <c r="G47" s="194"/>
      <c r="H47" s="194"/>
      <c r="I47" s="194"/>
      <c r="J47" s="194"/>
      <c r="K47" s="22"/>
    </row>
    <row r="48" spans="1:15" ht="18" customHeight="1" x14ac:dyDescent="0.25">
      <c r="A48" s="19"/>
      <c r="B48" s="240" t="s">
        <v>406</v>
      </c>
      <c r="C48" s="240"/>
      <c r="D48" s="240"/>
      <c r="E48" s="240"/>
      <c r="F48" s="240"/>
      <c r="G48" s="240"/>
      <c r="H48" s="240"/>
      <c r="I48" s="240"/>
      <c r="J48" s="240"/>
      <c r="K48" s="22"/>
    </row>
    <row r="49" spans="1:15" ht="18" customHeight="1" x14ac:dyDescent="0.25">
      <c r="A49" s="19"/>
      <c r="B49" s="189" t="s">
        <v>407</v>
      </c>
      <c r="C49" s="189"/>
      <c r="D49" s="238"/>
      <c r="E49" s="238"/>
      <c r="F49" s="238"/>
      <c r="G49" s="238"/>
      <c r="H49" s="238"/>
      <c r="I49" s="238"/>
      <c r="J49" s="238"/>
      <c r="K49" s="22"/>
    </row>
    <row r="50" spans="1:15" ht="18" customHeight="1" x14ac:dyDescent="0.25">
      <c r="A50" s="19"/>
      <c r="B50" s="189" t="s">
        <v>408</v>
      </c>
      <c r="C50" s="189"/>
      <c r="D50" s="238"/>
      <c r="E50" s="238"/>
      <c r="F50" s="238"/>
      <c r="G50" s="238"/>
      <c r="H50" s="238"/>
      <c r="I50" s="238"/>
      <c r="J50" s="238"/>
      <c r="K50" s="22"/>
    </row>
    <row r="51" spans="1:15" ht="18" customHeight="1" x14ac:dyDescent="0.25">
      <c r="A51" s="19"/>
      <c r="B51" s="189" t="s">
        <v>409</v>
      </c>
      <c r="C51" s="189"/>
      <c r="D51" s="238"/>
      <c r="E51" s="238"/>
      <c r="F51" s="238"/>
      <c r="G51" s="238"/>
      <c r="H51" s="238"/>
      <c r="I51" s="238"/>
      <c r="J51" s="238"/>
      <c r="K51" s="22"/>
    </row>
    <row r="52" spans="1:15" ht="18" customHeight="1" x14ac:dyDescent="0.25">
      <c r="A52" s="19"/>
      <c r="B52" s="189" t="s">
        <v>9</v>
      </c>
      <c r="C52" s="189"/>
      <c r="D52" s="238"/>
      <c r="E52" s="238"/>
      <c r="F52" s="238"/>
      <c r="G52" s="238"/>
      <c r="H52" s="238"/>
      <c r="I52" s="238"/>
      <c r="J52" s="238"/>
      <c r="K52" s="22"/>
    </row>
    <row r="53" spans="1:15" ht="9.9499999999999993" customHeight="1" x14ac:dyDescent="0.25">
      <c r="A53" s="24"/>
      <c r="B53" s="25"/>
      <c r="C53" s="25"/>
      <c r="D53" s="25"/>
      <c r="E53" s="25"/>
      <c r="F53" s="25"/>
      <c r="G53" s="25"/>
      <c r="H53" s="25"/>
      <c r="I53" s="25"/>
      <c r="J53" s="25"/>
      <c r="K53" s="26"/>
    </row>
    <row r="54" spans="1:15" ht="9.9499999999999993" customHeight="1" x14ac:dyDescent="0.25"/>
    <row r="55" spans="1:15" ht="9.9499999999999993" customHeight="1" x14ac:dyDescent="0.25">
      <c r="A55" s="16"/>
      <c r="B55" s="17"/>
      <c r="C55" s="17"/>
      <c r="D55" s="17"/>
      <c r="E55" s="17"/>
      <c r="F55" s="17"/>
      <c r="G55" s="17"/>
      <c r="H55" s="17"/>
      <c r="I55" s="17"/>
      <c r="J55" s="17"/>
      <c r="K55" s="18"/>
    </row>
    <row r="56" spans="1:15" ht="18" customHeight="1" x14ac:dyDescent="0.25">
      <c r="A56" s="19"/>
      <c r="B56" s="188" t="s">
        <v>401</v>
      </c>
      <c r="C56" s="188"/>
      <c r="D56" s="194"/>
      <c r="E56" s="194"/>
      <c r="F56" s="194"/>
      <c r="G56" s="194"/>
      <c r="H56" s="194"/>
      <c r="I56" s="194"/>
      <c r="J56" s="194"/>
      <c r="K56" s="22"/>
    </row>
    <row r="57" spans="1:15" ht="18" customHeight="1" x14ac:dyDescent="0.25">
      <c r="A57" s="19"/>
      <c r="B57" s="189" t="s">
        <v>404</v>
      </c>
      <c r="C57" s="189"/>
      <c r="D57" s="285"/>
      <c r="E57" s="285"/>
      <c r="F57" s="285"/>
      <c r="G57" s="285"/>
      <c r="H57" s="285"/>
      <c r="I57" s="285"/>
      <c r="J57" s="285"/>
      <c r="K57" s="22"/>
    </row>
    <row r="58" spans="1:15" ht="9.9499999999999993" customHeight="1" x14ac:dyDescent="0.25">
      <c r="A58" s="19"/>
      <c r="B58" s="21"/>
      <c r="C58" s="21"/>
      <c r="D58" s="21"/>
      <c r="E58" s="21"/>
      <c r="F58" s="21"/>
      <c r="G58" s="21"/>
      <c r="H58" s="21"/>
      <c r="I58" s="21"/>
      <c r="J58" s="21"/>
      <c r="K58" s="22"/>
    </row>
    <row r="59" spans="1:15" ht="18" customHeight="1" x14ac:dyDescent="0.25">
      <c r="A59" s="19"/>
      <c r="B59" s="188" t="s">
        <v>405</v>
      </c>
      <c r="C59" s="188"/>
      <c r="D59" s="286" t="s">
        <v>358</v>
      </c>
      <c r="E59" s="286"/>
      <c r="F59" s="286"/>
      <c r="G59" s="21"/>
      <c r="H59" s="44"/>
      <c r="I59" s="21"/>
      <c r="J59" s="31" t="s">
        <v>393</v>
      </c>
      <c r="K59" s="22"/>
    </row>
    <row r="60" spans="1:15" ht="18" customHeight="1" x14ac:dyDescent="0.25">
      <c r="A60" s="19"/>
      <c r="B60" s="124"/>
      <c r="C60" s="191" t="s">
        <v>359</v>
      </c>
      <c r="D60" s="199"/>
      <c r="E60" s="120" t="s">
        <v>360</v>
      </c>
      <c r="F60" s="199"/>
      <c r="G60" s="151"/>
      <c r="H60" s="68"/>
      <c r="I60" s="200"/>
      <c r="J60" s="42">
        <f>ROUND(((F60-D60)/30.4),0)</f>
        <v>0</v>
      </c>
      <c r="K60" s="22"/>
      <c r="O60" s="47"/>
    </row>
    <row r="61" spans="1:15" ht="18" customHeight="1" x14ac:dyDescent="0.25">
      <c r="A61" s="19"/>
      <c r="B61" s="124"/>
      <c r="C61" s="191" t="s">
        <v>359</v>
      </c>
      <c r="D61" s="199"/>
      <c r="E61" s="120" t="s">
        <v>360</v>
      </c>
      <c r="F61" s="199"/>
      <c r="G61" s="151"/>
      <c r="H61" s="68"/>
      <c r="I61" s="200"/>
      <c r="J61" s="42">
        <f>ROUND(((F61-D61)/30.4),0)</f>
        <v>0</v>
      </c>
      <c r="K61" s="22"/>
      <c r="O61" s="47"/>
    </row>
    <row r="62" spans="1:15" ht="9.9499999999999993" customHeight="1" x14ac:dyDescent="0.25">
      <c r="A62" s="19"/>
      <c r="B62" s="189"/>
      <c r="C62" s="189"/>
      <c r="D62" s="81"/>
      <c r="E62" s="194"/>
      <c r="F62" s="194"/>
      <c r="G62" s="194"/>
      <c r="H62" s="194"/>
      <c r="I62" s="194"/>
      <c r="J62" s="194"/>
      <c r="K62" s="22"/>
    </row>
    <row r="63" spans="1:15" ht="18" customHeight="1" x14ac:dyDescent="0.25">
      <c r="A63" s="19"/>
      <c r="B63" s="240" t="s">
        <v>406</v>
      </c>
      <c r="C63" s="240"/>
      <c r="D63" s="240"/>
      <c r="E63" s="240"/>
      <c r="F63" s="240"/>
      <c r="G63" s="240"/>
      <c r="H63" s="240"/>
      <c r="I63" s="240"/>
      <c r="J63" s="240"/>
      <c r="K63" s="22"/>
    </row>
    <row r="64" spans="1:15" ht="18" customHeight="1" x14ac:dyDescent="0.25">
      <c r="A64" s="19"/>
      <c r="B64" s="189" t="s">
        <v>407</v>
      </c>
      <c r="C64" s="189"/>
      <c r="D64" s="238"/>
      <c r="E64" s="238"/>
      <c r="F64" s="238"/>
      <c r="G64" s="238"/>
      <c r="H64" s="238"/>
      <c r="I64" s="238"/>
      <c r="J64" s="238"/>
      <c r="K64" s="22"/>
    </row>
    <row r="65" spans="1:15" ht="18" customHeight="1" x14ac:dyDescent="0.25">
      <c r="A65" s="19"/>
      <c r="B65" s="189" t="s">
        <v>408</v>
      </c>
      <c r="C65" s="189"/>
      <c r="D65" s="238"/>
      <c r="E65" s="238"/>
      <c r="F65" s="238"/>
      <c r="G65" s="238"/>
      <c r="H65" s="238"/>
      <c r="I65" s="238"/>
      <c r="J65" s="238"/>
      <c r="K65" s="22"/>
    </row>
    <row r="66" spans="1:15" ht="18" customHeight="1" x14ac:dyDescent="0.25">
      <c r="A66" s="19"/>
      <c r="B66" s="189" t="s">
        <v>409</v>
      </c>
      <c r="C66" s="189"/>
      <c r="D66" s="238"/>
      <c r="E66" s="238"/>
      <c r="F66" s="238"/>
      <c r="G66" s="238"/>
      <c r="H66" s="238"/>
      <c r="I66" s="238"/>
      <c r="J66" s="238"/>
      <c r="K66" s="22"/>
    </row>
    <row r="67" spans="1:15" ht="18" customHeight="1" x14ac:dyDescent="0.25">
      <c r="A67" s="19"/>
      <c r="B67" s="189" t="s">
        <v>9</v>
      </c>
      <c r="C67" s="189"/>
      <c r="D67" s="238"/>
      <c r="E67" s="238"/>
      <c r="F67" s="238"/>
      <c r="G67" s="238"/>
      <c r="H67" s="238"/>
      <c r="I67" s="238"/>
      <c r="J67" s="238"/>
      <c r="K67" s="22"/>
    </row>
    <row r="68" spans="1:15" ht="9.9499999999999993" customHeight="1" x14ac:dyDescent="0.25">
      <c r="A68" s="24"/>
      <c r="B68" s="25"/>
      <c r="C68" s="25"/>
      <c r="D68" s="25"/>
      <c r="E68" s="25"/>
      <c r="F68" s="25"/>
      <c r="G68" s="25"/>
      <c r="H68" s="25"/>
      <c r="I68" s="25"/>
      <c r="J68" s="25"/>
      <c r="K68" s="26"/>
    </row>
    <row r="69" spans="1:15" ht="9.9499999999999993" customHeight="1" x14ac:dyDescent="0.25"/>
    <row r="70" spans="1:15" ht="9.9499999999999993" customHeight="1" x14ac:dyDescent="0.25">
      <c r="A70" s="16"/>
      <c r="B70" s="17"/>
      <c r="C70" s="17"/>
      <c r="D70" s="17"/>
      <c r="E70" s="17"/>
      <c r="F70" s="17"/>
      <c r="G70" s="17"/>
      <c r="H70" s="17"/>
      <c r="I70" s="17"/>
      <c r="J70" s="17"/>
      <c r="K70" s="18"/>
    </row>
    <row r="71" spans="1:15" ht="18" customHeight="1" x14ac:dyDescent="0.25">
      <c r="A71" s="19"/>
      <c r="B71" s="188" t="s">
        <v>400</v>
      </c>
      <c r="C71" s="188"/>
      <c r="D71" s="194"/>
      <c r="E71" s="194"/>
      <c r="F71" s="194"/>
      <c r="G71" s="194"/>
      <c r="H71" s="194"/>
      <c r="I71" s="194"/>
      <c r="J71" s="194"/>
      <c r="K71" s="22"/>
    </row>
    <row r="72" spans="1:15" ht="18" customHeight="1" x14ac:dyDescent="0.25">
      <c r="A72" s="19"/>
      <c r="B72" s="189" t="s">
        <v>404</v>
      </c>
      <c r="C72" s="189"/>
      <c r="D72" s="285"/>
      <c r="E72" s="285"/>
      <c r="F72" s="285"/>
      <c r="G72" s="285"/>
      <c r="H72" s="285"/>
      <c r="I72" s="285"/>
      <c r="J72" s="285"/>
      <c r="K72" s="22"/>
    </row>
    <row r="73" spans="1:15" ht="9.9499999999999993" customHeight="1" x14ac:dyDescent="0.25">
      <c r="A73" s="19"/>
      <c r="B73" s="21"/>
      <c r="C73" s="21"/>
      <c r="D73" s="21"/>
      <c r="E73" s="21"/>
      <c r="F73" s="21"/>
      <c r="G73" s="21"/>
      <c r="H73" s="21"/>
      <c r="I73" s="21"/>
      <c r="J73" s="21"/>
      <c r="K73" s="22"/>
    </row>
    <row r="74" spans="1:15" ht="18" customHeight="1" x14ac:dyDescent="0.25">
      <c r="A74" s="19"/>
      <c r="B74" s="188" t="s">
        <v>405</v>
      </c>
      <c r="C74" s="188"/>
      <c r="D74" s="286" t="s">
        <v>358</v>
      </c>
      <c r="E74" s="286"/>
      <c r="F74" s="286"/>
      <c r="G74" s="21"/>
      <c r="H74" s="44"/>
      <c r="I74" s="21"/>
      <c r="J74" s="31" t="s">
        <v>393</v>
      </c>
      <c r="K74" s="22"/>
    </row>
    <row r="75" spans="1:15" ht="18" customHeight="1" x14ac:dyDescent="0.25">
      <c r="A75" s="19"/>
      <c r="B75" s="124"/>
      <c r="C75" s="191" t="s">
        <v>359</v>
      </c>
      <c r="D75" s="199"/>
      <c r="E75" s="120" t="s">
        <v>360</v>
      </c>
      <c r="F75" s="199"/>
      <c r="G75" s="151"/>
      <c r="H75" s="68"/>
      <c r="I75" s="200"/>
      <c r="J75" s="42">
        <f>ROUND(((F75-D75)/30.4),0)</f>
        <v>0</v>
      </c>
      <c r="K75" s="22"/>
      <c r="O75" s="47"/>
    </row>
    <row r="76" spans="1:15" ht="18" customHeight="1" x14ac:dyDescent="0.25">
      <c r="A76" s="19"/>
      <c r="B76" s="124"/>
      <c r="C76" s="191" t="s">
        <v>359</v>
      </c>
      <c r="D76" s="199"/>
      <c r="E76" s="120" t="s">
        <v>360</v>
      </c>
      <c r="F76" s="199"/>
      <c r="G76" s="151"/>
      <c r="H76" s="68"/>
      <c r="I76" s="200"/>
      <c r="J76" s="42">
        <f>ROUND(((F76-D76)/30.4),0)</f>
        <v>0</v>
      </c>
      <c r="K76" s="22"/>
      <c r="O76" s="47"/>
    </row>
    <row r="77" spans="1:15" ht="9.9499999999999993" customHeight="1" x14ac:dyDescent="0.25">
      <c r="A77" s="19"/>
      <c r="B77" s="189"/>
      <c r="C77" s="189"/>
      <c r="D77" s="81"/>
      <c r="E77" s="194"/>
      <c r="F77" s="194"/>
      <c r="G77" s="194"/>
      <c r="H77" s="194"/>
      <c r="I77" s="194"/>
      <c r="J77" s="194"/>
      <c r="K77" s="22"/>
    </row>
    <row r="78" spans="1:15" ht="18" customHeight="1" x14ac:dyDescent="0.25">
      <c r="A78" s="19"/>
      <c r="B78" s="240" t="s">
        <v>406</v>
      </c>
      <c r="C78" s="240"/>
      <c r="D78" s="240"/>
      <c r="E78" s="240"/>
      <c r="F78" s="240"/>
      <c r="G78" s="240"/>
      <c r="H78" s="240"/>
      <c r="I78" s="240"/>
      <c r="J78" s="240"/>
      <c r="K78" s="22"/>
    </row>
    <row r="79" spans="1:15" ht="18" customHeight="1" x14ac:dyDescent="0.25">
      <c r="A79" s="19"/>
      <c r="B79" s="189" t="s">
        <v>407</v>
      </c>
      <c r="C79" s="189"/>
      <c r="D79" s="238"/>
      <c r="E79" s="238"/>
      <c r="F79" s="238"/>
      <c r="G79" s="238"/>
      <c r="H79" s="238"/>
      <c r="I79" s="238"/>
      <c r="J79" s="238"/>
      <c r="K79" s="22"/>
    </row>
    <row r="80" spans="1:15" ht="18" customHeight="1" x14ac:dyDescent="0.25">
      <c r="A80" s="19"/>
      <c r="B80" s="189" t="s">
        <v>408</v>
      </c>
      <c r="C80" s="189"/>
      <c r="D80" s="238"/>
      <c r="E80" s="238"/>
      <c r="F80" s="238"/>
      <c r="G80" s="238"/>
      <c r="H80" s="238"/>
      <c r="I80" s="238"/>
      <c r="J80" s="238"/>
      <c r="K80" s="22"/>
    </row>
    <row r="81" spans="1:15" ht="18" customHeight="1" x14ac:dyDescent="0.25">
      <c r="A81" s="19"/>
      <c r="B81" s="189" t="s">
        <v>409</v>
      </c>
      <c r="C81" s="189"/>
      <c r="D81" s="238"/>
      <c r="E81" s="238"/>
      <c r="F81" s="238"/>
      <c r="G81" s="238"/>
      <c r="H81" s="238"/>
      <c r="I81" s="238"/>
      <c r="J81" s="238"/>
      <c r="K81" s="22"/>
    </row>
    <row r="82" spans="1:15" ht="18" customHeight="1" x14ac:dyDescent="0.25">
      <c r="A82" s="19"/>
      <c r="B82" s="189" t="s">
        <v>9</v>
      </c>
      <c r="C82" s="189"/>
      <c r="D82" s="238"/>
      <c r="E82" s="238"/>
      <c r="F82" s="238"/>
      <c r="G82" s="238"/>
      <c r="H82" s="238"/>
      <c r="I82" s="238"/>
      <c r="J82" s="238"/>
      <c r="K82" s="22"/>
    </row>
    <row r="83" spans="1:15" ht="9.9499999999999993" customHeight="1" x14ac:dyDescent="0.25">
      <c r="A83" s="24"/>
      <c r="B83" s="25"/>
      <c r="C83" s="25"/>
      <c r="D83" s="25"/>
      <c r="E83" s="25"/>
      <c r="F83" s="25"/>
      <c r="G83" s="25"/>
      <c r="H83" s="25"/>
      <c r="I83" s="25"/>
      <c r="J83" s="25"/>
      <c r="K83" s="26"/>
    </row>
    <row r="84" spans="1:15" ht="9.9499999999999993" customHeight="1" x14ac:dyDescent="0.25"/>
    <row r="85" spans="1:15" ht="9.9499999999999993" customHeight="1" x14ac:dyDescent="0.25">
      <c r="A85" s="16"/>
      <c r="B85" s="17"/>
      <c r="C85" s="17"/>
      <c r="D85" s="17"/>
      <c r="E85" s="17"/>
      <c r="F85" s="17"/>
      <c r="G85" s="17"/>
      <c r="H85" s="17"/>
      <c r="I85" s="17"/>
      <c r="J85" s="17"/>
      <c r="K85" s="18"/>
    </row>
    <row r="86" spans="1:15" ht="18" customHeight="1" x14ac:dyDescent="0.25">
      <c r="A86" s="19"/>
      <c r="B86" s="188" t="s">
        <v>399</v>
      </c>
      <c r="C86" s="188"/>
      <c r="D86" s="194"/>
      <c r="E86" s="194"/>
      <c r="F86" s="194"/>
      <c r="G86" s="194"/>
      <c r="H86" s="194"/>
      <c r="I86" s="194"/>
      <c r="J86" s="194"/>
      <c r="K86" s="22"/>
    </row>
    <row r="87" spans="1:15" ht="18" customHeight="1" x14ac:dyDescent="0.25">
      <c r="A87" s="19"/>
      <c r="B87" s="189" t="s">
        <v>404</v>
      </c>
      <c r="C87" s="189"/>
      <c r="D87" s="285"/>
      <c r="E87" s="285"/>
      <c r="F87" s="285"/>
      <c r="G87" s="285"/>
      <c r="H87" s="285"/>
      <c r="I87" s="285"/>
      <c r="J87" s="285"/>
      <c r="K87" s="22"/>
    </row>
    <row r="88" spans="1:15" ht="9.9499999999999993" customHeight="1" x14ac:dyDescent="0.25">
      <c r="A88" s="19"/>
      <c r="B88" s="21"/>
      <c r="C88" s="21"/>
      <c r="D88" s="21"/>
      <c r="E88" s="21"/>
      <c r="F88" s="21"/>
      <c r="G88" s="21"/>
      <c r="H88" s="21"/>
      <c r="I88" s="21"/>
      <c r="J88" s="21"/>
      <c r="K88" s="22"/>
    </row>
    <row r="89" spans="1:15" ht="18" customHeight="1" x14ac:dyDescent="0.25">
      <c r="A89" s="19"/>
      <c r="B89" s="188" t="s">
        <v>405</v>
      </c>
      <c r="C89" s="188"/>
      <c r="D89" s="286" t="s">
        <v>358</v>
      </c>
      <c r="E89" s="286"/>
      <c r="F89" s="286"/>
      <c r="G89" s="21"/>
      <c r="H89" s="44"/>
      <c r="I89" s="21"/>
      <c r="J89" s="31" t="s">
        <v>393</v>
      </c>
      <c r="K89" s="22"/>
    </row>
    <row r="90" spans="1:15" ht="18" customHeight="1" x14ac:dyDescent="0.25">
      <c r="A90" s="19"/>
      <c r="B90" s="124"/>
      <c r="C90" s="191" t="s">
        <v>359</v>
      </c>
      <c r="D90" s="199"/>
      <c r="E90" s="120" t="s">
        <v>360</v>
      </c>
      <c r="F90" s="199"/>
      <c r="G90" s="151"/>
      <c r="H90" s="68"/>
      <c r="I90" s="200"/>
      <c r="J90" s="42">
        <f>ROUND(((F90-D90)/30.4),0)</f>
        <v>0</v>
      </c>
      <c r="K90" s="22"/>
      <c r="O90" s="47"/>
    </row>
    <row r="91" spans="1:15" ht="18" customHeight="1" x14ac:dyDescent="0.25">
      <c r="A91" s="19"/>
      <c r="B91" s="124"/>
      <c r="C91" s="191" t="s">
        <v>359</v>
      </c>
      <c r="D91" s="199"/>
      <c r="E91" s="120" t="s">
        <v>360</v>
      </c>
      <c r="F91" s="199"/>
      <c r="G91" s="151"/>
      <c r="H91" s="68"/>
      <c r="I91" s="200"/>
      <c r="J91" s="42">
        <f>ROUND(((F91-D91)/30.4),0)</f>
        <v>0</v>
      </c>
      <c r="K91" s="22"/>
      <c r="O91" s="47"/>
    </row>
    <row r="92" spans="1:15" ht="9.9499999999999993" customHeight="1" x14ac:dyDescent="0.25">
      <c r="A92" s="19"/>
      <c r="B92" s="189"/>
      <c r="C92" s="189"/>
      <c r="D92" s="81"/>
      <c r="E92" s="194"/>
      <c r="F92" s="194"/>
      <c r="G92" s="194"/>
      <c r="H92" s="194"/>
      <c r="I92" s="194"/>
      <c r="J92" s="194"/>
      <c r="K92" s="22"/>
    </row>
    <row r="93" spans="1:15" ht="18" customHeight="1" x14ac:dyDescent="0.25">
      <c r="A93" s="19"/>
      <c r="B93" s="240" t="s">
        <v>406</v>
      </c>
      <c r="C93" s="240"/>
      <c r="D93" s="240"/>
      <c r="E93" s="240"/>
      <c r="F93" s="240"/>
      <c r="G93" s="240"/>
      <c r="H93" s="240"/>
      <c r="I93" s="240"/>
      <c r="J93" s="240"/>
      <c r="K93" s="22"/>
    </row>
    <row r="94" spans="1:15" ht="18" customHeight="1" x14ac:dyDescent="0.25">
      <c r="A94" s="19"/>
      <c r="B94" s="189" t="s">
        <v>407</v>
      </c>
      <c r="C94" s="189"/>
      <c r="D94" s="238"/>
      <c r="E94" s="238"/>
      <c r="F94" s="238"/>
      <c r="G94" s="238"/>
      <c r="H94" s="238"/>
      <c r="I94" s="238"/>
      <c r="J94" s="238"/>
      <c r="K94" s="22"/>
    </row>
    <row r="95" spans="1:15" ht="18" customHeight="1" x14ac:dyDescent="0.25">
      <c r="A95" s="19"/>
      <c r="B95" s="189" t="s">
        <v>408</v>
      </c>
      <c r="C95" s="189"/>
      <c r="D95" s="238"/>
      <c r="E95" s="238"/>
      <c r="F95" s="238"/>
      <c r="G95" s="238"/>
      <c r="H95" s="238"/>
      <c r="I95" s="238"/>
      <c r="J95" s="238"/>
      <c r="K95" s="22"/>
    </row>
    <row r="96" spans="1:15" ht="18" customHeight="1" x14ac:dyDescent="0.25">
      <c r="A96" s="19"/>
      <c r="B96" s="189" t="s">
        <v>409</v>
      </c>
      <c r="C96" s="189"/>
      <c r="D96" s="238"/>
      <c r="E96" s="238"/>
      <c r="F96" s="238"/>
      <c r="G96" s="238"/>
      <c r="H96" s="238"/>
      <c r="I96" s="238"/>
      <c r="J96" s="238"/>
      <c r="K96" s="22"/>
    </row>
    <row r="97" spans="1:15" ht="18" customHeight="1" x14ac:dyDescent="0.25">
      <c r="A97" s="19"/>
      <c r="B97" s="189" t="s">
        <v>9</v>
      </c>
      <c r="C97" s="189"/>
      <c r="D97" s="238"/>
      <c r="E97" s="238"/>
      <c r="F97" s="238"/>
      <c r="G97" s="238"/>
      <c r="H97" s="238"/>
      <c r="I97" s="238"/>
      <c r="J97" s="238"/>
      <c r="K97" s="22"/>
    </row>
    <row r="98" spans="1:15" ht="9.9499999999999993" customHeight="1" x14ac:dyDescent="0.25">
      <c r="A98" s="24"/>
      <c r="B98" s="25"/>
      <c r="C98" s="25"/>
      <c r="D98" s="25"/>
      <c r="E98" s="25"/>
      <c r="F98" s="25"/>
      <c r="G98" s="25"/>
      <c r="H98" s="25"/>
      <c r="I98" s="25"/>
      <c r="J98" s="25"/>
      <c r="K98" s="26"/>
    </row>
    <row r="99" spans="1:15" ht="9.9499999999999993" customHeight="1" x14ac:dyDescent="0.25"/>
    <row r="100" spans="1:15" ht="9.9499999999999993" customHeight="1" x14ac:dyDescent="0.25">
      <c r="A100" s="16"/>
      <c r="B100" s="17"/>
      <c r="C100" s="17"/>
      <c r="D100" s="17"/>
      <c r="E100" s="17"/>
      <c r="F100" s="17"/>
      <c r="G100" s="17"/>
      <c r="H100" s="17"/>
      <c r="I100" s="17"/>
      <c r="J100" s="17"/>
      <c r="K100" s="18"/>
    </row>
    <row r="101" spans="1:15" ht="18" customHeight="1" x14ac:dyDescent="0.25">
      <c r="A101" s="19"/>
      <c r="B101" s="188" t="s">
        <v>398</v>
      </c>
      <c r="C101" s="188"/>
      <c r="D101" s="194"/>
      <c r="E101" s="194"/>
      <c r="F101" s="194"/>
      <c r="G101" s="194"/>
      <c r="H101" s="194"/>
      <c r="I101" s="194"/>
      <c r="J101" s="194"/>
      <c r="K101" s="22"/>
    </row>
    <row r="102" spans="1:15" ht="18" customHeight="1" x14ac:dyDescent="0.25">
      <c r="A102" s="19"/>
      <c r="B102" s="189" t="s">
        <v>404</v>
      </c>
      <c r="C102" s="189"/>
      <c r="D102" s="285"/>
      <c r="E102" s="285"/>
      <c r="F102" s="285"/>
      <c r="G102" s="285"/>
      <c r="H102" s="285"/>
      <c r="I102" s="285"/>
      <c r="J102" s="285"/>
      <c r="K102" s="22"/>
    </row>
    <row r="103" spans="1:15" ht="9.9499999999999993" customHeight="1" x14ac:dyDescent="0.25">
      <c r="A103" s="19"/>
      <c r="B103" s="21"/>
      <c r="C103" s="21"/>
      <c r="D103" s="21"/>
      <c r="E103" s="21"/>
      <c r="F103" s="21"/>
      <c r="G103" s="21"/>
      <c r="H103" s="21"/>
      <c r="I103" s="21"/>
      <c r="J103" s="21"/>
      <c r="K103" s="22"/>
    </row>
    <row r="104" spans="1:15" ht="18" customHeight="1" x14ac:dyDescent="0.25">
      <c r="A104" s="19"/>
      <c r="B104" s="188" t="s">
        <v>405</v>
      </c>
      <c r="C104" s="188"/>
      <c r="D104" s="286" t="s">
        <v>358</v>
      </c>
      <c r="E104" s="286"/>
      <c r="F104" s="286"/>
      <c r="G104" s="21"/>
      <c r="H104" s="44"/>
      <c r="I104" s="21"/>
      <c r="J104" s="31" t="s">
        <v>393</v>
      </c>
      <c r="K104" s="22"/>
    </row>
    <row r="105" spans="1:15" ht="18" customHeight="1" x14ac:dyDescent="0.25">
      <c r="A105" s="19"/>
      <c r="B105" s="124"/>
      <c r="C105" s="191" t="s">
        <v>359</v>
      </c>
      <c r="D105" s="199"/>
      <c r="E105" s="120" t="s">
        <v>360</v>
      </c>
      <c r="F105" s="199"/>
      <c r="G105" s="151"/>
      <c r="H105" s="68"/>
      <c r="I105" s="200"/>
      <c r="J105" s="42">
        <f>ROUND(((F105-D105)/30.4),0)</f>
        <v>0</v>
      </c>
      <c r="K105" s="22"/>
      <c r="O105" s="47"/>
    </row>
    <row r="106" spans="1:15" ht="18" customHeight="1" x14ac:dyDescent="0.25">
      <c r="A106" s="19"/>
      <c r="B106" s="124"/>
      <c r="C106" s="191" t="s">
        <v>359</v>
      </c>
      <c r="D106" s="199"/>
      <c r="E106" s="120" t="s">
        <v>360</v>
      </c>
      <c r="F106" s="199"/>
      <c r="G106" s="151"/>
      <c r="H106" s="68"/>
      <c r="I106" s="200"/>
      <c r="J106" s="42">
        <f>ROUND(((F106-D106)/30.4),0)</f>
        <v>0</v>
      </c>
      <c r="K106" s="22"/>
      <c r="O106" s="47"/>
    </row>
    <row r="107" spans="1:15" ht="9.9499999999999993" customHeight="1" x14ac:dyDescent="0.25">
      <c r="A107" s="19"/>
      <c r="B107" s="189"/>
      <c r="C107" s="189"/>
      <c r="D107" s="81"/>
      <c r="E107" s="194"/>
      <c r="F107" s="194"/>
      <c r="G107" s="194"/>
      <c r="H107" s="194"/>
      <c r="I107" s="194"/>
      <c r="J107" s="194"/>
      <c r="K107" s="22"/>
    </row>
    <row r="108" spans="1:15" ht="18" customHeight="1" x14ac:dyDescent="0.25">
      <c r="A108" s="19"/>
      <c r="B108" s="240" t="s">
        <v>406</v>
      </c>
      <c r="C108" s="240"/>
      <c r="D108" s="240"/>
      <c r="E108" s="240"/>
      <c r="F108" s="240"/>
      <c r="G108" s="240"/>
      <c r="H108" s="240"/>
      <c r="I108" s="240"/>
      <c r="J108" s="240"/>
      <c r="K108" s="22"/>
    </row>
    <row r="109" spans="1:15" ht="18" customHeight="1" x14ac:dyDescent="0.25">
      <c r="A109" s="19"/>
      <c r="B109" s="189" t="s">
        <v>407</v>
      </c>
      <c r="C109" s="189"/>
      <c r="D109" s="238"/>
      <c r="E109" s="238"/>
      <c r="F109" s="238"/>
      <c r="G109" s="238"/>
      <c r="H109" s="238"/>
      <c r="I109" s="238"/>
      <c r="J109" s="238"/>
      <c r="K109" s="22"/>
    </row>
    <row r="110" spans="1:15" ht="18" customHeight="1" x14ac:dyDescent="0.25">
      <c r="A110" s="19"/>
      <c r="B110" s="189" t="s">
        <v>408</v>
      </c>
      <c r="C110" s="189"/>
      <c r="D110" s="238"/>
      <c r="E110" s="238"/>
      <c r="F110" s="238"/>
      <c r="G110" s="238"/>
      <c r="H110" s="238"/>
      <c r="I110" s="238"/>
      <c r="J110" s="238"/>
      <c r="K110" s="22"/>
    </row>
    <row r="111" spans="1:15" ht="18" customHeight="1" x14ac:dyDescent="0.25">
      <c r="A111" s="19"/>
      <c r="B111" s="189" t="s">
        <v>409</v>
      </c>
      <c r="C111" s="189"/>
      <c r="D111" s="238"/>
      <c r="E111" s="238"/>
      <c r="F111" s="238"/>
      <c r="G111" s="238"/>
      <c r="H111" s="238"/>
      <c r="I111" s="238"/>
      <c r="J111" s="238"/>
      <c r="K111" s="22"/>
    </row>
    <row r="112" spans="1:15" ht="18" customHeight="1" x14ac:dyDescent="0.25">
      <c r="A112" s="19"/>
      <c r="B112" s="189" t="s">
        <v>9</v>
      </c>
      <c r="C112" s="189"/>
      <c r="D112" s="238"/>
      <c r="E112" s="238"/>
      <c r="F112" s="238"/>
      <c r="G112" s="238"/>
      <c r="H112" s="238"/>
      <c r="I112" s="238"/>
      <c r="J112" s="238"/>
      <c r="K112" s="22"/>
    </row>
    <row r="113" spans="1:15" ht="9.9499999999999993" customHeight="1" x14ac:dyDescent="0.25">
      <c r="A113" s="24"/>
      <c r="B113" s="25"/>
      <c r="C113" s="25"/>
      <c r="D113" s="25"/>
      <c r="E113" s="25"/>
      <c r="F113" s="25"/>
      <c r="G113" s="25"/>
      <c r="H113" s="25"/>
      <c r="I113" s="25"/>
      <c r="J113" s="25"/>
      <c r="K113" s="26"/>
    </row>
    <row r="114" spans="1:15" ht="9.9499999999999993" customHeight="1" x14ac:dyDescent="0.25"/>
    <row r="115" spans="1:15" ht="9.9499999999999993" customHeight="1" x14ac:dyDescent="0.25">
      <c r="A115" s="16"/>
      <c r="B115" s="17"/>
      <c r="C115" s="17"/>
      <c r="D115" s="17"/>
      <c r="E115" s="17"/>
      <c r="F115" s="17"/>
      <c r="G115" s="17"/>
      <c r="H115" s="17"/>
      <c r="I115" s="17"/>
      <c r="J115" s="17"/>
      <c r="K115" s="18"/>
    </row>
    <row r="116" spans="1:15" ht="18" customHeight="1" x14ac:dyDescent="0.25">
      <c r="A116" s="19"/>
      <c r="B116" s="188" t="s">
        <v>397</v>
      </c>
      <c r="C116" s="188"/>
      <c r="D116" s="194"/>
      <c r="E116" s="194"/>
      <c r="F116" s="194"/>
      <c r="G116" s="194"/>
      <c r="H116" s="194"/>
      <c r="I116" s="194"/>
      <c r="J116" s="194"/>
      <c r="K116" s="22"/>
    </row>
    <row r="117" spans="1:15" ht="18" customHeight="1" x14ac:dyDescent="0.25">
      <c r="A117" s="19"/>
      <c r="B117" s="189" t="s">
        <v>404</v>
      </c>
      <c r="C117" s="189"/>
      <c r="D117" s="285"/>
      <c r="E117" s="285"/>
      <c r="F117" s="285"/>
      <c r="G117" s="285"/>
      <c r="H117" s="285"/>
      <c r="I117" s="285"/>
      <c r="J117" s="285"/>
      <c r="K117" s="22"/>
    </row>
    <row r="118" spans="1:15" ht="9.9499999999999993" customHeight="1" x14ac:dyDescent="0.25">
      <c r="A118" s="19"/>
      <c r="B118" s="21"/>
      <c r="C118" s="21"/>
      <c r="D118" s="21"/>
      <c r="E118" s="21"/>
      <c r="F118" s="21"/>
      <c r="G118" s="21"/>
      <c r="H118" s="21"/>
      <c r="I118" s="21"/>
      <c r="J118" s="21"/>
      <c r="K118" s="22"/>
    </row>
    <row r="119" spans="1:15" ht="18" customHeight="1" x14ac:dyDescent="0.25">
      <c r="A119" s="19"/>
      <c r="B119" s="188" t="s">
        <v>405</v>
      </c>
      <c r="C119" s="188"/>
      <c r="D119" s="286" t="s">
        <v>358</v>
      </c>
      <c r="E119" s="286"/>
      <c r="F119" s="286"/>
      <c r="G119" s="21"/>
      <c r="H119" s="44"/>
      <c r="I119" s="21"/>
      <c r="J119" s="31" t="s">
        <v>393</v>
      </c>
      <c r="K119" s="22"/>
    </row>
    <row r="120" spans="1:15" ht="18" customHeight="1" x14ac:dyDescent="0.25">
      <c r="A120" s="19"/>
      <c r="B120" s="124"/>
      <c r="C120" s="191" t="s">
        <v>359</v>
      </c>
      <c r="D120" s="199"/>
      <c r="E120" s="120" t="s">
        <v>360</v>
      </c>
      <c r="F120" s="199"/>
      <c r="G120" s="151"/>
      <c r="H120" s="68"/>
      <c r="I120" s="200"/>
      <c r="J120" s="42">
        <f>ROUND(((F120-D120)/30.4),0)</f>
        <v>0</v>
      </c>
      <c r="K120" s="22"/>
      <c r="O120" s="47"/>
    </row>
    <row r="121" spans="1:15" ht="18" customHeight="1" x14ac:dyDescent="0.25">
      <c r="A121" s="19"/>
      <c r="B121" s="124"/>
      <c r="C121" s="191" t="s">
        <v>359</v>
      </c>
      <c r="D121" s="199"/>
      <c r="E121" s="120" t="s">
        <v>360</v>
      </c>
      <c r="F121" s="199"/>
      <c r="G121" s="151"/>
      <c r="H121" s="68"/>
      <c r="I121" s="200"/>
      <c r="J121" s="42">
        <f>ROUND(((F121-D121)/30.4),0)</f>
        <v>0</v>
      </c>
      <c r="K121" s="22"/>
      <c r="O121" s="47"/>
    </row>
    <row r="122" spans="1:15" ht="9.9499999999999993" customHeight="1" x14ac:dyDescent="0.25">
      <c r="A122" s="19"/>
      <c r="B122" s="189"/>
      <c r="C122" s="189"/>
      <c r="D122" s="81"/>
      <c r="E122" s="194"/>
      <c r="F122" s="194"/>
      <c r="G122" s="194"/>
      <c r="H122" s="194"/>
      <c r="I122" s="194"/>
      <c r="J122" s="194"/>
      <c r="K122" s="22"/>
    </row>
    <row r="123" spans="1:15" ht="18" customHeight="1" x14ac:dyDescent="0.25">
      <c r="A123" s="19"/>
      <c r="B123" s="240" t="s">
        <v>406</v>
      </c>
      <c r="C123" s="240"/>
      <c r="D123" s="240"/>
      <c r="E123" s="240"/>
      <c r="F123" s="240"/>
      <c r="G123" s="240"/>
      <c r="H123" s="240"/>
      <c r="I123" s="240"/>
      <c r="J123" s="240"/>
      <c r="K123" s="22"/>
    </row>
    <row r="124" spans="1:15" ht="18" customHeight="1" x14ac:dyDescent="0.25">
      <c r="A124" s="19"/>
      <c r="B124" s="189" t="s">
        <v>407</v>
      </c>
      <c r="C124" s="189"/>
      <c r="D124" s="238"/>
      <c r="E124" s="238"/>
      <c r="F124" s="238"/>
      <c r="G124" s="238"/>
      <c r="H124" s="238"/>
      <c r="I124" s="238"/>
      <c r="J124" s="238"/>
      <c r="K124" s="22"/>
    </row>
    <row r="125" spans="1:15" ht="18" customHeight="1" x14ac:dyDescent="0.25">
      <c r="A125" s="19"/>
      <c r="B125" s="189" t="s">
        <v>408</v>
      </c>
      <c r="C125" s="189"/>
      <c r="D125" s="238"/>
      <c r="E125" s="238"/>
      <c r="F125" s="238"/>
      <c r="G125" s="238"/>
      <c r="H125" s="238"/>
      <c r="I125" s="238"/>
      <c r="J125" s="238"/>
      <c r="K125" s="22"/>
    </row>
    <row r="126" spans="1:15" ht="18" customHeight="1" x14ac:dyDescent="0.25">
      <c r="A126" s="19"/>
      <c r="B126" s="189" t="s">
        <v>409</v>
      </c>
      <c r="C126" s="189"/>
      <c r="D126" s="238"/>
      <c r="E126" s="238"/>
      <c r="F126" s="238"/>
      <c r="G126" s="238"/>
      <c r="H126" s="238"/>
      <c r="I126" s="238"/>
      <c r="J126" s="238"/>
      <c r="K126" s="22"/>
    </row>
    <row r="127" spans="1:15" ht="18" customHeight="1" x14ac:dyDescent="0.25">
      <c r="A127" s="19"/>
      <c r="B127" s="189" t="s">
        <v>9</v>
      </c>
      <c r="C127" s="189"/>
      <c r="D127" s="238"/>
      <c r="E127" s="238"/>
      <c r="F127" s="238"/>
      <c r="G127" s="238"/>
      <c r="H127" s="238"/>
      <c r="I127" s="238"/>
      <c r="J127" s="238"/>
      <c r="K127" s="22"/>
    </row>
    <row r="128" spans="1:15" ht="9.9499999999999993" customHeight="1" x14ac:dyDescent="0.25">
      <c r="A128" s="24"/>
      <c r="B128" s="25"/>
      <c r="C128" s="25"/>
      <c r="D128" s="25"/>
      <c r="E128" s="25"/>
      <c r="F128" s="25"/>
      <c r="G128" s="25"/>
      <c r="H128" s="25"/>
      <c r="I128" s="25"/>
      <c r="J128" s="25"/>
      <c r="K128" s="26"/>
    </row>
    <row r="129" spans="1:15" ht="9.9499999999999993" customHeight="1" x14ac:dyDescent="0.25"/>
    <row r="130" spans="1:15" ht="9.9499999999999993" customHeight="1" x14ac:dyDescent="0.25">
      <c r="A130" s="16"/>
      <c r="B130" s="17"/>
      <c r="C130" s="17"/>
      <c r="D130" s="17"/>
      <c r="E130" s="17"/>
      <c r="F130" s="17"/>
      <c r="G130" s="17"/>
      <c r="H130" s="17"/>
      <c r="I130" s="17"/>
      <c r="J130" s="17"/>
      <c r="K130" s="18"/>
    </row>
    <row r="131" spans="1:15" ht="18" customHeight="1" x14ac:dyDescent="0.25">
      <c r="A131" s="19"/>
      <c r="B131" s="188" t="s">
        <v>396</v>
      </c>
      <c r="C131" s="188"/>
      <c r="D131" s="194"/>
      <c r="E131" s="194"/>
      <c r="F131" s="194"/>
      <c r="G131" s="194"/>
      <c r="H131" s="194"/>
      <c r="I131" s="194"/>
      <c r="J131" s="194"/>
      <c r="K131" s="22"/>
    </row>
    <row r="132" spans="1:15" ht="18" customHeight="1" x14ac:dyDescent="0.25">
      <c r="A132" s="19"/>
      <c r="B132" s="189" t="s">
        <v>404</v>
      </c>
      <c r="C132" s="189"/>
      <c r="D132" s="285"/>
      <c r="E132" s="285"/>
      <c r="F132" s="285"/>
      <c r="G132" s="285"/>
      <c r="H132" s="285"/>
      <c r="I132" s="285"/>
      <c r="J132" s="285"/>
      <c r="K132" s="22"/>
    </row>
    <row r="133" spans="1:15" ht="9.9499999999999993" customHeight="1" x14ac:dyDescent="0.25">
      <c r="A133" s="19"/>
      <c r="B133" s="21"/>
      <c r="C133" s="21"/>
      <c r="D133" s="21"/>
      <c r="E133" s="21"/>
      <c r="F133" s="21"/>
      <c r="G133" s="21"/>
      <c r="H133" s="21"/>
      <c r="I133" s="21"/>
      <c r="J133" s="21"/>
      <c r="K133" s="22"/>
    </row>
    <row r="134" spans="1:15" ht="18" customHeight="1" x14ac:dyDescent="0.25">
      <c r="A134" s="19"/>
      <c r="B134" s="188" t="s">
        <v>405</v>
      </c>
      <c r="C134" s="188"/>
      <c r="D134" s="286" t="s">
        <v>358</v>
      </c>
      <c r="E134" s="286"/>
      <c r="F134" s="286"/>
      <c r="G134" s="21"/>
      <c r="H134" s="44"/>
      <c r="I134" s="21"/>
      <c r="J134" s="31" t="s">
        <v>393</v>
      </c>
      <c r="K134" s="22"/>
    </row>
    <row r="135" spans="1:15" ht="18" customHeight="1" x14ac:dyDescent="0.25">
      <c r="A135" s="19"/>
      <c r="B135" s="124"/>
      <c r="C135" s="191" t="s">
        <v>359</v>
      </c>
      <c r="D135" s="199"/>
      <c r="E135" s="120" t="s">
        <v>360</v>
      </c>
      <c r="F135" s="199"/>
      <c r="G135" s="151"/>
      <c r="H135" s="68"/>
      <c r="I135" s="200"/>
      <c r="J135" s="42">
        <f>ROUND(((F135-D135)/30.4),0)</f>
        <v>0</v>
      </c>
      <c r="K135" s="22"/>
      <c r="O135" s="47"/>
    </row>
    <row r="136" spans="1:15" ht="18" customHeight="1" x14ac:dyDescent="0.25">
      <c r="A136" s="19"/>
      <c r="B136" s="124"/>
      <c r="C136" s="191" t="s">
        <v>359</v>
      </c>
      <c r="D136" s="199"/>
      <c r="E136" s="120" t="s">
        <v>360</v>
      </c>
      <c r="F136" s="199"/>
      <c r="G136" s="151"/>
      <c r="H136" s="68"/>
      <c r="I136" s="200"/>
      <c r="J136" s="42">
        <f>ROUND(((F136-D136)/30.4),0)</f>
        <v>0</v>
      </c>
      <c r="K136" s="22"/>
      <c r="O136" s="47"/>
    </row>
    <row r="137" spans="1:15" ht="9.9499999999999993" customHeight="1" x14ac:dyDescent="0.25">
      <c r="A137" s="19"/>
      <c r="B137" s="189"/>
      <c r="C137" s="189"/>
      <c r="D137" s="81"/>
      <c r="E137" s="194"/>
      <c r="F137" s="194"/>
      <c r="G137" s="194"/>
      <c r="H137" s="194"/>
      <c r="I137" s="194"/>
      <c r="J137" s="194"/>
      <c r="K137" s="22"/>
    </row>
    <row r="138" spans="1:15" ht="18" customHeight="1" x14ac:dyDescent="0.25">
      <c r="A138" s="19"/>
      <c r="B138" s="240" t="s">
        <v>406</v>
      </c>
      <c r="C138" s="240"/>
      <c r="D138" s="240"/>
      <c r="E138" s="240"/>
      <c r="F138" s="240"/>
      <c r="G138" s="240"/>
      <c r="H138" s="240"/>
      <c r="I138" s="240"/>
      <c r="J138" s="240"/>
      <c r="K138" s="22"/>
    </row>
    <row r="139" spans="1:15" ht="18" customHeight="1" x14ac:dyDescent="0.25">
      <c r="A139" s="19"/>
      <c r="B139" s="189" t="s">
        <v>407</v>
      </c>
      <c r="C139" s="189"/>
      <c r="D139" s="238"/>
      <c r="E139" s="238"/>
      <c r="F139" s="238"/>
      <c r="G139" s="238"/>
      <c r="H139" s="238"/>
      <c r="I139" s="238"/>
      <c r="J139" s="238"/>
      <c r="K139" s="22"/>
    </row>
    <row r="140" spans="1:15" ht="18" customHeight="1" x14ac:dyDescent="0.25">
      <c r="A140" s="19"/>
      <c r="B140" s="189" t="s">
        <v>408</v>
      </c>
      <c r="C140" s="189"/>
      <c r="D140" s="238"/>
      <c r="E140" s="238"/>
      <c r="F140" s="238"/>
      <c r="G140" s="238"/>
      <c r="H140" s="238"/>
      <c r="I140" s="238"/>
      <c r="J140" s="238"/>
      <c r="K140" s="22"/>
    </row>
    <row r="141" spans="1:15" ht="18" customHeight="1" x14ac:dyDescent="0.25">
      <c r="A141" s="19"/>
      <c r="B141" s="189" t="s">
        <v>409</v>
      </c>
      <c r="C141" s="189"/>
      <c r="D141" s="238"/>
      <c r="E141" s="238"/>
      <c r="F141" s="238"/>
      <c r="G141" s="238"/>
      <c r="H141" s="238"/>
      <c r="I141" s="238"/>
      <c r="J141" s="238"/>
      <c r="K141" s="22"/>
    </row>
    <row r="142" spans="1:15" ht="18" customHeight="1" x14ac:dyDescent="0.25">
      <c r="A142" s="19"/>
      <c r="B142" s="189" t="s">
        <v>9</v>
      </c>
      <c r="C142" s="189"/>
      <c r="D142" s="238"/>
      <c r="E142" s="238"/>
      <c r="F142" s="238"/>
      <c r="G142" s="238"/>
      <c r="H142" s="238"/>
      <c r="I142" s="238"/>
      <c r="J142" s="238"/>
      <c r="K142" s="22"/>
    </row>
    <row r="143" spans="1:15" ht="9.9499999999999993" customHeight="1" x14ac:dyDescent="0.25">
      <c r="A143" s="24"/>
      <c r="B143" s="25"/>
      <c r="C143" s="25"/>
      <c r="D143" s="25"/>
      <c r="E143" s="25"/>
      <c r="F143" s="25"/>
      <c r="G143" s="25"/>
      <c r="H143" s="25"/>
      <c r="I143" s="25"/>
      <c r="J143" s="25"/>
      <c r="K143" s="26"/>
    </row>
    <row r="144" spans="1:15" ht="9.9499999999999993" customHeight="1" x14ac:dyDescent="0.25"/>
    <row r="145" spans="1:15" ht="9.9499999999999993" customHeight="1" x14ac:dyDescent="0.25">
      <c r="A145" s="16"/>
      <c r="B145" s="17"/>
      <c r="C145" s="17"/>
      <c r="D145" s="17"/>
      <c r="E145" s="17"/>
      <c r="F145" s="17"/>
      <c r="G145" s="17"/>
      <c r="H145" s="17"/>
      <c r="I145" s="17"/>
      <c r="J145" s="17"/>
      <c r="K145" s="18"/>
    </row>
    <row r="146" spans="1:15" ht="18" customHeight="1" x14ac:dyDescent="0.25">
      <c r="A146" s="19"/>
      <c r="B146" s="188" t="s">
        <v>395</v>
      </c>
      <c r="C146" s="188"/>
      <c r="D146" s="194"/>
      <c r="E146" s="194"/>
      <c r="F146" s="194"/>
      <c r="G146" s="194"/>
      <c r="H146" s="194"/>
      <c r="I146" s="194"/>
      <c r="J146" s="194"/>
      <c r="K146" s="22"/>
    </row>
    <row r="147" spans="1:15" ht="18" customHeight="1" x14ac:dyDescent="0.25">
      <c r="A147" s="19"/>
      <c r="B147" s="189" t="s">
        <v>404</v>
      </c>
      <c r="C147" s="189"/>
      <c r="D147" s="285"/>
      <c r="E147" s="285"/>
      <c r="F147" s="285"/>
      <c r="G147" s="285"/>
      <c r="H147" s="285"/>
      <c r="I147" s="285"/>
      <c r="J147" s="285"/>
      <c r="K147" s="22"/>
    </row>
    <row r="148" spans="1:15" ht="9.9499999999999993" customHeight="1" x14ac:dyDescent="0.25">
      <c r="A148" s="19"/>
      <c r="B148" s="21"/>
      <c r="C148" s="21"/>
      <c r="D148" s="21"/>
      <c r="E148" s="21"/>
      <c r="F148" s="21"/>
      <c r="G148" s="21"/>
      <c r="H148" s="21"/>
      <c r="I148" s="21"/>
      <c r="J148" s="21"/>
      <c r="K148" s="22"/>
    </row>
    <row r="149" spans="1:15" ht="18" customHeight="1" x14ac:dyDescent="0.25">
      <c r="A149" s="19"/>
      <c r="B149" s="188" t="s">
        <v>405</v>
      </c>
      <c r="C149" s="188"/>
      <c r="D149" s="286" t="s">
        <v>358</v>
      </c>
      <c r="E149" s="286"/>
      <c r="F149" s="286"/>
      <c r="G149" s="21"/>
      <c r="H149" s="44"/>
      <c r="I149" s="21"/>
      <c r="J149" s="31" t="s">
        <v>393</v>
      </c>
      <c r="K149" s="22"/>
    </row>
    <row r="150" spans="1:15" ht="18" customHeight="1" x14ac:dyDescent="0.25">
      <c r="A150" s="19"/>
      <c r="B150" s="124"/>
      <c r="C150" s="191" t="s">
        <v>359</v>
      </c>
      <c r="D150" s="199"/>
      <c r="E150" s="120" t="s">
        <v>360</v>
      </c>
      <c r="F150" s="199"/>
      <c r="G150" s="151"/>
      <c r="H150" s="68"/>
      <c r="I150" s="200"/>
      <c r="J150" s="42">
        <f>ROUND(((F150-D150)/30.4),0)</f>
        <v>0</v>
      </c>
      <c r="K150" s="22"/>
      <c r="O150" s="47"/>
    </row>
    <row r="151" spans="1:15" ht="18" customHeight="1" x14ac:dyDescent="0.25">
      <c r="A151" s="19"/>
      <c r="B151" s="124"/>
      <c r="C151" s="191" t="s">
        <v>359</v>
      </c>
      <c r="D151" s="199"/>
      <c r="E151" s="120" t="s">
        <v>360</v>
      </c>
      <c r="F151" s="199"/>
      <c r="G151" s="151"/>
      <c r="H151" s="68"/>
      <c r="I151" s="200"/>
      <c r="J151" s="42">
        <f>ROUND(((F151-D151)/30.4),0)</f>
        <v>0</v>
      </c>
      <c r="K151" s="22"/>
      <c r="O151" s="47"/>
    </row>
    <row r="152" spans="1:15" ht="9.9499999999999993" customHeight="1" x14ac:dyDescent="0.25">
      <c r="A152" s="19"/>
      <c r="B152" s="189"/>
      <c r="C152" s="189"/>
      <c r="D152" s="81"/>
      <c r="E152" s="194"/>
      <c r="F152" s="194"/>
      <c r="G152" s="194"/>
      <c r="H152" s="194"/>
      <c r="I152" s="194"/>
      <c r="J152" s="194"/>
      <c r="K152" s="22"/>
    </row>
    <row r="153" spans="1:15" ht="18" customHeight="1" x14ac:dyDescent="0.25">
      <c r="A153" s="19"/>
      <c r="B153" s="240" t="s">
        <v>406</v>
      </c>
      <c r="C153" s="240"/>
      <c r="D153" s="240"/>
      <c r="E153" s="240"/>
      <c r="F153" s="240"/>
      <c r="G153" s="240"/>
      <c r="H153" s="240"/>
      <c r="I153" s="240"/>
      <c r="J153" s="240"/>
      <c r="K153" s="22"/>
    </row>
    <row r="154" spans="1:15" ht="18" customHeight="1" x14ac:dyDescent="0.25">
      <c r="A154" s="19"/>
      <c r="B154" s="189" t="s">
        <v>407</v>
      </c>
      <c r="C154" s="189"/>
      <c r="D154" s="238"/>
      <c r="E154" s="238"/>
      <c r="F154" s="238"/>
      <c r="G154" s="238"/>
      <c r="H154" s="238"/>
      <c r="I154" s="238"/>
      <c r="J154" s="238"/>
      <c r="K154" s="22"/>
    </row>
    <row r="155" spans="1:15" ht="18" customHeight="1" x14ac:dyDescent="0.25">
      <c r="A155" s="19"/>
      <c r="B155" s="189" t="s">
        <v>408</v>
      </c>
      <c r="C155" s="189"/>
      <c r="D155" s="238"/>
      <c r="E155" s="238"/>
      <c r="F155" s="238"/>
      <c r="G155" s="238"/>
      <c r="H155" s="238"/>
      <c r="I155" s="238"/>
      <c r="J155" s="238"/>
      <c r="K155" s="22"/>
    </row>
    <row r="156" spans="1:15" ht="18" customHeight="1" x14ac:dyDescent="0.25">
      <c r="A156" s="19"/>
      <c r="B156" s="189" t="s">
        <v>409</v>
      </c>
      <c r="C156" s="189"/>
      <c r="D156" s="238"/>
      <c r="E156" s="238"/>
      <c r="F156" s="238"/>
      <c r="G156" s="238"/>
      <c r="H156" s="238"/>
      <c r="I156" s="238"/>
      <c r="J156" s="238"/>
      <c r="K156" s="22"/>
    </row>
    <row r="157" spans="1:15" ht="18" customHeight="1" x14ac:dyDescent="0.25">
      <c r="A157" s="19"/>
      <c r="B157" s="189" t="s">
        <v>9</v>
      </c>
      <c r="C157" s="189"/>
      <c r="D157" s="238"/>
      <c r="E157" s="238"/>
      <c r="F157" s="238"/>
      <c r="G157" s="238"/>
      <c r="H157" s="238"/>
      <c r="I157" s="238"/>
      <c r="J157" s="238"/>
      <c r="K157" s="22"/>
    </row>
    <row r="158" spans="1:15" ht="9.9499999999999993" customHeight="1" x14ac:dyDescent="0.25">
      <c r="A158" s="24"/>
      <c r="B158" s="25"/>
      <c r="C158" s="25"/>
      <c r="D158" s="25"/>
      <c r="E158" s="25"/>
      <c r="F158" s="25"/>
      <c r="G158" s="25"/>
      <c r="H158" s="25"/>
      <c r="I158" s="25"/>
      <c r="J158" s="25"/>
      <c r="K158" s="26"/>
    </row>
    <row r="159" spans="1:15" ht="9.9499999999999993" customHeight="1" x14ac:dyDescent="0.25"/>
    <row r="160" spans="1:15" ht="9.9499999999999993" customHeight="1" x14ac:dyDescent="0.25"/>
    <row r="161" ht="9.9499999999999993" customHeight="1" x14ac:dyDescent="0.25"/>
    <row r="162" ht="9.9499999999999993" customHeight="1" x14ac:dyDescent="0.25"/>
    <row r="163" ht="9.9499999999999993" customHeight="1" x14ac:dyDescent="0.25"/>
    <row r="164" ht="9.9499999999999993" customHeight="1" x14ac:dyDescent="0.25"/>
    <row r="165" ht="9.9499999999999993" customHeight="1" x14ac:dyDescent="0.25"/>
    <row r="166" ht="9.9499999999999993" customHeight="1" x14ac:dyDescent="0.25"/>
    <row r="167" ht="9.9499999999999993" customHeight="1" x14ac:dyDescent="0.25"/>
    <row r="168" ht="9.9499999999999993" customHeight="1" x14ac:dyDescent="0.25"/>
    <row r="169" ht="9.9499999999999993" customHeight="1" x14ac:dyDescent="0.25"/>
    <row r="170" ht="9.9499999999999993" customHeight="1" x14ac:dyDescent="0.25"/>
    <row r="171" ht="9.9499999999999993" customHeight="1" x14ac:dyDescent="0.25"/>
    <row r="172" ht="9.9499999999999993" customHeight="1" x14ac:dyDescent="0.25"/>
    <row r="173" ht="9.9499999999999993" customHeight="1" x14ac:dyDescent="0.25"/>
    <row r="174" ht="9.9499999999999993" customHeight="1" x14ac:dyDescent="0.25"/>
    <row r="175" ht="9.9499999999999993" customHeight="1" x14ac:dyDescent="0.25"/>
    <row r="176" ht="9.9499999999999993" customHeight="1" x14ac:dyDescent="0.25"/>
    <row r="177" ht="9.9499999999999993" customHeight="1" x14ac:dyDescent="0.25"/>
    <row r="178" ht="9.9499999999999993" customHeight="1" x14ac:dyDescent="0.25"/>
    <row r="179" ht="9.9499999999999993" customHeight="1" x14ac:dyDescent="0.25"/>
    <row r="180" ht="9.9499999999999993" customHeight="1" x14ac:dyDescent="0.25"/>
    <row r="181" ht="9.9499999999999993" customHeight="1" x14ac:dyDescent="0.25"/>
    <row r="182" ht="9.9499999999999993" customHeight="1" x14ac:dyDescent="0.25"/>
    <row r="183" ht="9.9499999999999993" customHeight="1" x14ac:dyDescent="0.25"/>
    <row r="184" ht="9.9499999999999993" customHeight="1" x14ac:dyDescent="0.25"/>
    <row r="185" ht="9.9499999999999993" customHeight="1" x14ac:dyDescent="0.25"/>
    <row r="186" ht="9.9499999999999993" customHeight="1" x14ac:dyDescent="0.25"/>
    <row r="187" ht="9.9499999999999993" customHeight="1" x14ac:dyDescent="0.25"/>
    <row r="188" ht="9.9499999999999993" customHeight="1" x14ac:dyDescent="0.25"/>
    <row r="189" ht="9.9499999999999993" customHeight="1" x14ac:dyDescent="0.25"/>
    <row r="190" ht="9.9499999999999993" customHeight="1" x14ac:dyDescent="0.25"/>
    <row r="191" ht="9.9499999999999993" customHeight="1" x14ac:dyDescent="0.25"/>
    <row r="192" ht="9.9499999999999993" customHeight="1" x14ac:dyDescent="0.25"/>
    <row r="193" ht="9.9499999999999993" customHeight="1" x14ac:dyDescent="0.25"/>
    <row r="194" ht="9.9499999999999993" customHeight="1" x14ac:dyDescent="0.25"/>
    <row r="195" ht="9.9499999999999993" customHeight="1" x14ac:dyDescent="0.25"/>
    <row r="196" ht="9.9499999999999993" customHeight="1" x14ac:dyDescent="0.25"/>
    <row r="197" ht="9.9499999999999993" customHeight="1" x14ac:dyDescent="0.25"/>
    <row r="198" ht="9.9499999999999993" customHeight="1" x14ac:dyDescent="0.25"/>
    <row r="199" ht="9.9499999999999993" customHeight="1" x14ac:dyDescent="0.25"/>
    <row r="200" ht="9.9499999999999993" customHeight="1" x14ac:dyDescent="0.25"/>
    <row r="201" ht="9.9499999999999993" customHeight="1" x14ac:dyDescent="0.25"/>
    <row r="202" ht="9.9499999999999993" customHeight="1" x14ac:dyDescent="0.25"/>
    <row r="203" ht="9.9499999999999993" customHeight="1" x14ac:dyDescent="0.25"/>
    <row r="204" ht="9.9499999999999993" customHeight="1" x14ac:dyDescent="0.25"/>
    <row r="205" ht="9.9499999999999993" customHeight="1" x14ac:dyDescent="0.25"/>
    <row r="206" ht="9.9499999999999993" customHeight="1" x14ac:dyDescent="0.25"/>
    <row r="207" ht="9.9499999999999993" customHeight="1" x14ac:dyDescent="0.25"/>
    <row r="208" ht="9.9499999999999993" customHeight="1" x14ac:dyDescent="0.25"/>
    <row r="209" ht="9.9499999999999993" customHeight="1" x14ac:dyDescent="0.25"/>
    <row r="210" ht="9.9499999999999993" customHeight="1" x14ac:dyDescent="0.25"/>
    <row r="211" ht="9.9499999999999993" customHeight="1" x14ac:dyDescent="0.25"/>
    <row r="212" ht="9.9499999999999993" customHeight="1" x14ac:dyDescent="0.25"/>
    <row r="213" ht="9.9499999999999993" customHeight="1" x14ac:dyDescent="0.25"/>
    <row r="214" ht="9.9499999999999993" customHeight="1" x14ac:dyDescent="0.25"/>
    <row r="215" ht="9.9499999999999993" customHeight="1" x14ac:dyDescent="0.25"/>
    <row r="216" ht="9.9499999999999993" customHeight="1" x14ac:dyDescent="0.25"/>
    <row r="217" ht="9.9499999999999993" customHeight="1" x14ac:dyDescent="0.25"/>
    <row r="218" ht="9.9499999999999993" customHeight="1" x14ac:dyDescent="0.25"/>
    <row r="219" ht="9.9499999999999993" customHeight="1" x14ac:dyDescent="0.25"/>
    <row r="220" ht="9.9499999999999993" customHeight="1" x14ac:dyDescent="0.25"/>
    <row r="221" ht="9.9499999999999993" customHeight="1" x14ac:dyDescent="0.25"/>
    <row r="222" ht="9.9499999999999993" customHeight="1" x14ac:dyDescent="0.25"/>
    <row r="223" ht="9.9499999999999993" customHeight="1" x14ac:dyDescent="0.25"/>
    <row r="224" ht="9.9499999999999993" customHeight="1" x14ac:dyDescent="0.25"/>
    <row r="225" ht="9.9499999999999993" customHeight="1" x14ac:dyDescent="0.25"/>
    <row r="226" ht="9.9499999999999993" customHeight="1" x14ac:dyDescent="0.25"/>
    <row r="227" ht="9.9499999999999993" customHeight="1" x14ac:dyDescent="0.25"/>
    <row r="228" ht="9.9499999999999993" customHeight="1" x14ac:dyDescent="0.25"/>
    <row r="229" ht="9.9499999999999993" customHeight="1" x14ac:dyDescent="0.25"/>
    <row r="230" ht="9.9499999999999993" customHeight="1" x14ac:dyDescent="0.25"/>
    <row r="231" ht="9.9499999999999993" customHeight="1" x14ac:dyDescent="0.25"/>
    <row r="232" ht="9.9499999999999993" customHeight="1" x14ac:dyDescent="0.25"/>
    <row r="233" ht="9.9499999999999993" customHeight="1" x14ac:dyDescent="0.25"/>
    <row r="234" ht="9.9499999999999993" customHeight="1" x14ac:dyDescent="0.25"/>
    <row r="235" ht="9.9499999999999993" customHeight="1" x14ac:dyDescent="0.25"/>
    <row r="236" ht="9.9499999999999993" customHeight="1" x14ac:dyDescent="0.25"/>
    <row r="237" ht="9.9499999999999993" customHeight="1" x14ac:dyDescent="0.25"/>
    <row r="238" ht="9.9499999999999993" customHeight="1" x14ac:dyDescent="0.25"/>
    <row r="239" ht="9.9499999999999993" customHeight="1" x14ac:dyDescent="0.25"/>
    <row r="240" ht="9.9499999999999993" customHeight="1" x14ac:dyDescent="0.25"/>
    <row r="241" ht="9.9499999999999993" customHeight="1" x14ac:dyDescent="0.25"/>
    <row r="242" ht="9.9499999999999993" customHeight="1" x14ac:dyDescent="0.25"/>
    <row r="243" ht="9.9499999999999993" customHeight="1" x14ac:dyDescent="0.25"/>
    <row r="244" ht="9.9499999999999993" customHeight="1" x14ac:dyDescent="0.25"/>
    <row r="245" ht="9.9499999999999993" customHeight="1" x14ac:dyDescent="0.25"/>
    <row r="246" ht="9.9499999999999993" customHeight="1" x14ac:dyDescent="0.25"/>
    <row r="247" ht="9.9499999999999993" customHeight="1" x14ac:dyDescent="0.25"/>
    <row r="248" ht="9.9499999999999993" customHeight="1" x14ac:dyDescent="0.25"/>
    <row r="249" ht="9.9499999999999993" customHeight="1" x14ac:dyDescent="0.25"/>
    <row r="250" ht="9.9499999999999993" customHeight="1" x14ac:dyDescent="0.25"/>
    <row r="251" ht="9.9499999999999993" customHeight="1" x14ac:dyDescent="0.25"/>
    <row r="252" ht="9.9499999999999993" customHeight="1" x14ac:dyDescent="0.25"/>
    <row r="253" ht="9.9499999999999993" customHeight="1" x14ac:dyDescent="0.25"/>
    <row r="254" ht="9.9499999999999993" customHeight="1" x14ac:dyDescent="0.25"/>
    <row r="255" ht="9.9499999999999993" customHeight="1" x14ac:dyDescent="0.25"/>
    <row r="256" ht="9.9499999999999993" customHeight="1" x14ac:dyDescent="0.25"/>
    <row r="257" ht="9.9499999999999993" customHeight="1" x14ac:dyDescent="0.25"/>
    <row r="258" ht="9.9499999999999993" customHeight="1" x14ac:dyDescent="0.25"/>
    <row r="259" ht="9.9499999999999993" customHeight="1" x14ac:dyDescent="0.25"/>
    <row r="260" ht="9.9499999999999993" customHeight="1" x14ac:dyDescent="0.25"/>
    <row r="261" ht="9.9499999999999993" customHeight="1" x14ac:dyDescent="0.25"/>
    <row r="262" ht="9.9499999999999993" customHeight="1" x14ac:dyDescent="0.25"/>
    <row r="263" ht="9.9499999999999993" customHeight="1" x14ac:dyDescent="0.25"/>
    <row r="264" ht="9.9499999999999993" customHeight="1" x14ac:dyDescent="0.25"/>
    <row r="265" ht="9.9499999999999993" customHeight="1" x14ac:dyDescent="0.25"/>
    <row r="266" ht="9.9499999999999993" customHeight="1" x14ac:dyDescent="0.25"/>
    <row r="267" ht="9.9499999999999993" customHeight="1" x14ac:dyDescent="0.25"/>
    <row r="268" ht="9.9499999999999993" customHeight="1" x14ac:dyDescent="0.25"/>
    <row r="269" ht="9.9499999999999993" customHeight="1" x14ac:dyDescent="0.25"/>
    <row r="270" ht="9.9499999999999993" customHeight="1" x14ac:dyDescent="0.25"/>
    <row r="271" ht="9.9499999999999993" customHeight="1" x14ac:dyDescent="0.25"/>
    <row r="272" ht="9.9499999999999993" customHeight="1" x14ac:dyDescent="0.25"/>
    <row r="273" ht="9.9499999999999993" customHeight="1" x14ac:dyDescent="0.25"/>
    <row r="274" ht="9.9499999999999993" customHeight="1" x14ac:dyDescent="0.25"/>
    <row r="275" ht="9.9499999999999993" customHeight="1" x14ac:dyDescent="0.25"/>
    <row r="276" ht="9.9499999999999993" customHeight="1" x14ac:dyDescent="0.25"/>
    <row r="277" ht="9.9499999999999993" customHeight="1" x14ac:dyDescent="0.25"/>
    <row r="278" ht="9.9499999999999993" customHeight="1" x14ac:dyDescent="0.25"/>
    <row r="279" ht="9.9499999999999993" customHeight="1" x14ac:dyDescent="0.25"/>
    <row r="280" ht="9.9499999999999993" customHeight="1" x14ac:dyDescent="0.25"/>
    <row r="281" ht="9.9499999999999993" customHeight="1" x14ac:dyDescent="0.25"/>
    <row r="282" ht="9.9499999999999993" customHeight="1" x14ac:dyDescent="0.25"/>
    <row r="283" ht="9.9499999999999993" customHeight="1" x14ac:dyDescent="0.25"/>
    <row r="284" ht="9.9499999999999993" customHeight="1" x14ac:dyDescent="0.25"/>
    <row r="285" ht="9.9499999999999993" customHeight="1" x14ac:dyDescent="0.25"/>
    <row r="286" ht="9.9499999999999993" customHeight="1" x14ac:dyDescent="0.25"/>
    <row r="287" ht="9.9499999999999993" customHeight="1" x14ac:dyDescent="0.25"/>
    <row r="288" ht="9.9499999999999993" customHeight="1" x14ac:dyDescent="0.25"/>
    <row r="289" ht="9.9499999999999993" customHeight="1" x14ac:dyDescent="0.25"/>
    <row r="290" ht="9.9499999999999993" customHeight="1" x14ac:dyDescent="0.25"/>
    <row r="291" ht="9.9499999999999993" customHeight="1" x14ac:dyDescent="0.25"/>
    <row r="292" ht="9.9499999999999993" customHeight="1" x14ac:dyDescent="0.25"/>
    <row r="293" ht="9.9499999999999993" customHeight="1" x14ac:dyDescent="0.25"/>
    <row r="294" ht="9.9499999999999993" customHeight="1" x14ac:dyDescent="0.25"/>
    <row r="295" ht="9.9499999999999993" customHeight="1" x14ac:dyDescent="0.25"/>
    <row r="296" ht="9.9499999999999993" customHeight="1" x14ac:dyDescent="0.25"/>
    <row r="297" ht="9.9499999999999993" customHeight="1" x14ac:dyDescent="0.25"/>
    <row r="298" ht="9.9499999999999993" customHeight="1" x14ac:dyDescent="0.25"/>
    <row r="299" ht="9.9499999999999993" customHeight="1" x14ac:dyDescent="0.25"/>
    <row r="300" ht="9.9499999999999993" customHeight="1" x14ac:dyDescent="0.25"/>
    <row r="301" ht="9.9499999999999993" customHeight="1" x14ac:dyDescent="0.25"/>
    <row r="302" ht="9.9499999999999993" customHeight="1" x14ac:dyDescent="0.25"/>
    <row r="303" ht="9.9499999999999993" customHeight="1" x14ac:dyDescent="0.25"/>
    <row r="304" ht="9.9499999999999993" customHeight="1" x14ac:dyDescent="0.25"/>
    <row r="305" ht="9.9499999999999993" customHeight="1" x14ac:dyDescent="0.25"/>
    <row r="306" ht="9.9499999999999993" customHeight="1" x14ac:dyDescent="0.25"/>
    <row r="307" ht="9.9499999999999993" customHeight="1" x14ac:dyDescent="0.25"/>
    <row r="308" ht="9.9499999999999993" customHeight="1" x14ac:dyDescent="0.25"/>
    <row r="309" ht="9.9499999999999993" customHeight="1" x14ac:dyDescent="0.25"/>
    <row r="310" ht="9.9499999999999993" customHeight="1" x14ac:dyDescent="0.25"/>
    <row r="311" ht="9.9499999999999993" customHeight="1" x14ac:dyDescent="0.25"/>
    <row r="312" ht="9.9499999999999993" customHeight="1" x14ac:dyDescent="0.25"/>
    <row r="313" ht="9.9499999999999993" customHeight="1" x14ac:dyDescent="0.25"/>
    <row r="314" ht="9.9499999999999993" customHeight="1" x14ac:dyDescent="0.25"/>
    <row r="315" ht="9.9499999999999993" customHeight="1" x14ac:dyDescent="0.25"/>
    <row r="316" ht="9.9499999999999993" customHeight="1" x14ac:dyDescent="0.25"/>
    <row r="317" ht="9.9499999999999993" customHeight="1" x14ac:dyDescent="0.25"/>
    <row r="318" ht="9.9499999999999993" customHeight="1" x14ac:dyDescent="0.25"/>
    <row r="319" ht="9.9499999999999993" customHeight="1" x14ac:dyDescent="0.25"/>
    <row r="320" ht="9.9499999999999993" customHeight="1" x14ac:dyDescent="0.25"/>
    <row r="321" ht="9.9499999999999993" customHeight="1" x14ac:dyDescent="0.25"/>
    <row r="322" ht="9.9499999999999993" customHeight="1" x14ac:dyDescent="0.25"/>
    <row r="323" ht="9.9499999999999993" customHeight="1" x14ac:dyDescent="0.25"/>
    <row r="324" ht="9.9499999999999993" customHeight="1" x14ac:dyDescent="0.25"/>
    <row r="325" ht="9.9499999999999993" customHeight="1" x14ac:dyDescent="0.25"/>
    <row r="326" ht="9.9499999999999993" customHeight="1" x14ac:dyDescent="0.25"/>
    <row r="327" ht="9.9499999999999993" customHeight="1" x14ac:dyDescent="0.25"/>
    <row r="328" ht="9.9499999999999993" customHeight="1" x14ac:dyDescent="0.25"/>
    <row r="329" ht="9.9499999999999993" customHeight="1" x14ac:dyDescent="0.25"/>
    <row r="330" ht="9.9499999999999993" customHeight="1" x14ac:dyDescent="0.25"/>
    <row r="331" ht="9.9499999999999993" customHeight="1" x14ac:dyDescent="0.25"/>
    <row r="332" ht="9.9499999999999993" customHeight="1" x14ac:dyDescent="0.25"/>
    <row r="333" ht="9.9499999999999993" customHeight="1" x14ac:dyDescent="0.25"/>
    <row r="334" ht="9.9499999999999993" customHeight="1" x14ac:dyDescent="0.25"/>
    <row r="335" ht="9.9499999999999993" customHeight="1" x14ac:dyDescent="0.25"/>
    <row r="336"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sheetData>
  <sheetProtection algorithmName="SHA-512" hashValue="YlTONnNsfW/F/Rj7bPLPmeXVgdhwAe41xm1lTW+RtVU9dGgDaB5PZMEXGXnzxlvZGVCYWbkWmLcKTJb2pGJlgg==" saltValue="65ZEZR6xCzINz6aFqfC/ig==" spinCount="100000" sheet="1" objects="1" scenarios="1"/>
  <mergeCells count="73">
    <mergeCell ref="B153:J153"/>
    <mergeCell ref="D155:J155"/>
    <mergeCell ref="D156:J156"/>
    <mergeCell ref="D157:J157"/>
    <mergeCell ref="D147:J147"/>
    <mergeCell ref="D154:J154"/>
    <mergeCell ref="D119:F119"/>
    <mergeCell ref="D124:J124"/>
    <mergeCell ref="D125:J125"/>
    <mergeCell ref="D126:J126"/>
    <mergeCell ref="D104:F104"/>
    <mergeCell ref="D141:J141"/>
    <mergeCell ref="D142:J142"/>
    <mergeCell ref="D132:J132"/>
    <mergeCell ref="D149:F149"/>
    <mergeCell ref="D127:J127"/>
    <mergeCell ref="D134:F134"/>
    <mergeCell ref="D139:J139"/>
    <mergeCell ref="D140:J140"/>
    <mergeCell ref="B138:J138"/>
    <mergeCell ref="B93:J93"/>
    <mergeCell ref="D80:J80"/>
    <mergeCell ref="D81:J81"/>
    <mergeCell ref="D82:J82"/>
    <mergeCell ref="B123:J123"/>
    <mergeCell ref="D94:J94"/>
    <mergeCell ref="D95:J95"/>
    <mergeCell ref="D96:J96"/>
    <mergeCell ref="D97:J97"/>
    <mergeCell ref="D109:J109"/>
    <mergeCell ref="D110:J110"/>
    <mergeCell ref="D111:J111"/>
    <mergeCell ref="D112:J112"/>
    <mergeCell ref="B108:J108"/>
    <mergeCell ref="D117:J117"/>
    <mergeCell ref="D102:J102"/>
    <mergeCell ref="D89:F89"/>
    <mergeCell ref="B78:J78"/>
    <mergeCell ref="D66:J66"/>
    <mergeCell ref="D67:J67"/>
    <mergeCell ref="D87:J87"/>
    <mergeCell ref="D74:F74"/>
    <mergeCell ref="D79:J79"/>
    <mergeCell ref="B63:J63"/>
    <mergeCell ref="D52:J52"/>
    <mergeCell ref="D72:J72"/>
    <mergeCell ref="D59:F59"/>
    <mergeCell ref="D64:J64"/>
    <mergeCell ref="D65:J65"/>
    <mergeCell ref="B48:J48"/>
    <mergeCell ref="D57:J57"/>
    <mergeCell ref="D27:J27"/>
    <mergeCell ref="D44:F44"/>
    <mergeCell ref="D49:J49"/>
    <mergeCell ref="D50:J50"/>
    <mergeCell ref="D51:J51"/>
    <mergeCell ref="D29:F29"/>
    <mergeCell ref="D34:J34"/>
    <mergeCell ref="D35:J35"/>
    <mergeCell ref="D36:J36"/>
    <mergeCell ref="D37:J37"/>
    <mergeCell ref="B33:J33"/>
    <mergeCell ref="D42:J42"/>
    <mergeCell ref="B2:J2"/>
    <mergeCell ref="B7:H7"/>
    <mergeCell ref="D21:J21"/>
    <mergeCell ref="D22:J22"/>
    <mergeCell ref="D12:J12"/>
    <mergeCell ref="D14:F14"/>
    <mergeCell ref="D19:J19"/>
    <mergeCell ref="D20:J20"/>
    <mergeCell ref="B18:J18"/>
    <mergeCell ref="B4:J4"/>
  </mergeCells>
  <dataValidations count="2">
    <dataValidation type="list" allowBlank="1" showInputMessage="1" showErrorMessage="1" sqref="B15:B16 B135:B136 B30:B31 B45:B46 B60:B61 B75:B76 B90:B91 B105:B106 B120:B121 B150:B151" xr:uid="{00000000-0002-0000-0A00-000002000000}">
      <formula1>Projektrollen</formula1>
    </dataValidation>
    <dataValidation type="decimal" allowBlank="1" showInputMessage="1" showErrorMessage="1" error="Nur Werte von 0% bis 100% zugelassen!" sqref="H15:H16 H135:H136 H30:H31 H45:H46 H60:H61 H75:H76 H90:H91 H105:H106 H120:H121 H150:H151" xr:uid="{00000000-0002-0000-0A00-000003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D
Demande de recertification
Expérience prouvée en MP&amp;R&amp;G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La date est en dehors de la période d'expérience à considérer!" prompt="Vous ne pouvez entrer que des dates à partir de la période mentionnée comme expérience (cf feuille 'Pers') !" xr:uid="{3DC08E3C-C9A6-4130-A5A4-1CD66C554F9D}">
          <x14:formula1>
            <xm:f>Pers!$D$17</xm:f>
          </x14:formula1>
          <x14:formula2>
            <xm:f>Pers!$D$18</xm:f>
          </x14:formula2>
          <xm:sqref>D15:D16 D30:D31 D45:D46 D60:D61 D75:D76 D90:D91 D105:D106 D120:D121 D135:D136 D150:D151</xm:sqref>
        </x14:dataValidation>
        <x14:dataValidation type="date" allowBlank="1" showInputMessage="1" showErrorMessage="1" error="La date est en dehors de la période d'expérience à considérer!" prompt="Vous ne pouvez entrer que des dates jusqu'à la fin de la période mentionnée comme expérience (cf feuille 'Pers') !" xr:uid="{1819C757-06CB-4C19-86D7-3E1617038AB1}">
          <x14:formula1>
            <xm:f>Pers!$D$17</xm:f>
          </x14:formula1>
          <x14:formula2>
            <xm:f>Pers!$D$18</xm:f>
          </x14:formula2>
          <xm:sqref>F15:F16 F30:F31 F45:F46 F60:F61 F75:F76 F90:F91 F105:F106 F120:F121 F135:F136 F150:F151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E6853-CF42-483C-BEB9-EBE3464B284C}">
  <sheetPr>
    <tabColor theme="9" tint="0.39997558519241921"/>
    <pageSetUpPr fitToPage="1"/>
  </sheetPr>
  <dimension ref="A1:M230"/>
  <sheetViews>
    <sheetView showGridLines="0" zoomScaleNormal="100" workbookViewId="0">
      <pane ySplit="5" topLeftCell="A6" activePane="bottomLeft" state="frozen"/>
      <selection pane="bottomLeft"/>
    </sheetView>
  </sheetViews>
  <sheetFormatPr baseColWidth="10" defaultColWidth="11.42578125" defaultRowHeight="18" customHeight="1" x14ac:dyDescent="0.25"/>
  <cols>
    <col min="1" max="1" width="1.7109375" style="10" customWidth="1"/>
    <col min="2" max="2" width="10.7109375" style="177" customWidth="1"/>
    <col min="3" max="3" width="1.7109375" style="10" customWidth="1"/>
    <col min="4" max="4" width="118.7109375" style="178" customWidth="1"/>
    <col min="5" max="5" width="1.7109375" style="10" customWidth="1"/>
    <col min="6" max="6" width="8.7109375" style="192" customWidth="1"/>
    <col min="7" max="8" width="1.7109375" style="10" customWidth="1"/>
    <col min="9" max="9" width="8.7109375" style="106" hidden="1" customWidth="1"/>
    <col min="10" max="10" width="11.42578125" style="13" customWidth="1"/>
    <col min="11" max="13" width="11.42578125" style="192"/>
    <col min="14" max="16384" width="11.42578125" style="10"/>
  </cols>
  <sheetData>
    <row r="1" spans="1:13" ht="9.9499999999999993" customHeight="1" x14ac:dyDescent="0.25">
      <c r="A1" s="16"/>
      <c r="B1" s="81"/>
      <c r="C1" s="17"/>
      <c r="D1" s="162"/>
      <c r="E1" s="17"/>
      <c r="F1" s="29"/>
      <c r="G1" s="30"/>
    </row>
    <row r="2" spans="1:13" ht="18" customHeight="1" x14ac:dyDescent="0.25">
      <c r="A2" s="19"/>
      <c r="B2" s="231" t="s">
        <v>410</v>
      </c>
      <c r="C2" s="231"/>
      <c r="D2" s="231"/>
      <c r="E2" s="231"/>
      <c r="F2" s="231"/>
      <c r="G2" s="32"/>
    </row>
    <row r="3" spans="1:13" ht="9.9499999999999993" customHeight="1" x14ac:dyDescent="0.25">
      <c r="A3" s="19"/>
      <c r="B3" s="195"/>
      <c r="C3" s="21"/>
      <c r="D3" s="163"/>
      <c r="E3" s="21"/>
      <c r="F3" s="31"/>
      <c r="G3" s="32"/>
    </row>
    <row r="4" spans="1:13" ht="30" customHeight="1" x14ac:dyDescent="0.25">
      <c r="A4" s="19"/>
      <c r="B4" s="197" t="s">
        <v>411</v>
      </c>
      <c r="C4" s="21"/>
      <c r="D4" s="288" t="s">
        <v>412</v>
      </c>
      <c r="E4" s="288"/>
      <c r="F4" s="288"/>
      <c r="G4" s="32"/>
    </row>
    <row r="5" spans="1:13" ht="9.9499999999999993" customHeight="1" x14ac:dyDescent="0.25">
      <c r="A5" s="19"/>
      <c r="B5" s="194"/>
      <c r="C5" s="21"/>
      <c r="D5" s="163"/>
      <c r="E5" s="21"/>
      <c r="F5" s="31"/>
      <c r="G5" s="32"/>
    </row>
    <row r="6" spans="1:13" ht="27.95" customHeight="1" x14ac:dyDescent="0.25">
      <c r="A6" s="19"/>
      <c r="B6" s="193" t="s">
        <v>38</v>
      </c>
      <c r="C6" s="196"/>
      <c r="D6" s="196" t="s">
        <v>413</v>
      </c>
      <c r="E6" s="21"/>
      <c r="F6" s="164"/>
      <c r="G6" s="32"/>
    </row>
    <row r="7" spans="1:13" ht="27.95" customHeight="1" x14ac:dyDescent="0.25">
      <c r="A7" s="19"/>
      <c r="B7" s="165" t="s">
        <v>39</v>
      </c>
      <c r="C7" s="195"/>
      <c r="D7" s="195" t="s">
        <v>414</v>
      </c>
      <c r="E7" s="21"/>
      <c r="F7" s="166" t="str">
        <f>IFERROR(ROUND(AVERAGE(F9:F13),0),"")</f>
        <v/>
      </c>
      <c r="G7" s="32"/>
      <c r="I7" s="167" t="str">
        <f>F7</f>
        <v/>
      </c>
    </row>
    <row r="8" spans="1:13" ht="9.9499999999999993" customHeight="1" x14ac:dyDescent="0.25">
      <c r="A8" s="19"/>
      <c r="B8" s="165"/>
      <c r="C8" s="195"/>
      <c r="D8" s="163"/>
      <c r="E8" s="21"/>
      <c r="F8" s="168"/>
      <c r="G8" s="32"/>
    </row>
    <row r="9" spans="1:13" ht="27.95" customHeight="1" x14ac:dyDescent="0.25">
      <c r="A9" s="19"/>
      <c r="B9" s="190" t="s">
        <v>40</v>
      </c>
      <c r="C9" s="21"/>
      <c r="D9" s="169" t="s">
        <v>415</v>
      </c>
      <c r="E9" s="21"/>
      <c r="F9" s="166"/>
      <c r="G9" s="32"/>
      <c r="H9" s="170"/>
    </row>
    <row r="10" spans="1:13" ht="27.95" customHeight="1" x14ac:dyDescent="0.25">
      <c r="A10" s="19"/>
      <c r="B10" s="190" t="s">
        <v>41</v>
      </c>
      <c r="C10" s="21"/>
      <c r="D10" s="169" t="s">
        <v>416</v>
      </c>
      <c r="E10" s="21"/>
      <c r="F10" s="166"/>
      <c r="G10" s="32"/>
    </row>
    <row r="11" spans="1:13" ht="27.95" customHeight="1" x14ac:dyDescent="0.25">
      <c r="A11" s="19"/>
      <c r="B11" s="190" t="s">
        <v>42</v>
      </c>
      <c r="C11" s="21"/>
      <c r="D11" s="169" t="s">
        <v>417</v>
      </c>
      <c r="E11" s="21"/>
      <c r="F11" s="166"/>
      <c r="G11" s="32"/>
    </row>
    <row r="12" spans="1:13" ht="27.95" customHeight="1" x14ac:dyDescent="0.25">
      <c r="A12" s="19"/>
      <c r="B12" s="190" t="s">
        <v>43</v>
      </c>
      <c r="C12" s="21"/>
      <c r="D12" s="169" t="s">
        <v>418</v>
      </c>
      <c r="E12" s="21"/>
      <c r="F12" s="166"/>
      <c r="G12" s="32"/>
    </row>
    <row r="13" spans="1:13" ht="27.95" customHeight="1" x14ac:dyDescent="0.25">
      <c r="A13" s="19"/>
      <c r="B13" s="190" t="s">
        <v>44</v>
      </c>
      <c r="C13" s="21"/>
      <c r="D13" s="169" t="s">
        <v>419</v>
      </c>
      <c r="E13" s="21"/>
      <c r="F13" s="166"/>
      <c r="G13" s="32"/>
    </row>
    <row r="14" spans="1:13" ht="9.9499999999999993" customHeight="1" x14ac:dyDescent="0.25">
      <c r="A14" s="19"/>
      <c r="B14" s="194"/>
      <c r="C14" s="21"/>
      <c r="D14" s="163"/>
      <c r="E14" s="21"/>
      <c r="F14" s="168"/>
      <c r="G14" s="32"/>
    </row>
    <row r="15" spans="1:13" s="13" customFormat="1" ht="27.95" customHeight="1" x14ac:dyDescent="0.25">
      <c r="A15" s="19"/>
      <c r="B15" s="165" t="s">
        <v>45</v>
      </c>
      <c r="C15" s="195"/>
      <c r="D15" s="195" t="s">
        <v>420</v>
      </c>
      <c r="E15" s="21"/>
      <c r="F15" s="166" t="str">
        <f>IFERROR(ROUND(AVERAGE(F17:F23),0),"")</f>
        <v/>
      </c>
      <c r="G15" s="32"/>
      <c r="H15" s="10"/>
      <c r="I15" s="167" t="str">
        <f>F15</f>
        <v/>
      </c>
      <c r="K15" s="192"/>
      <c r="L15" s="192"/>
      <c r="M15" s="192"/>
    </row>
    <row r="16" spans="1:13" s="13" customFormat="1" ht="9.9499999999999993" customHeight="1" x14ac:dyDescent="0.25">
      <c r="A16" s="19"/>
      <c r="B16" s="165"/>
      <c r="C16" s="195"/>
      <c r="D16" s="163"/>
      <c r="E16" s="21"/>
      <c r="F16" s="168"/>
      <c r="G16" s="32"/>
      <c r="H16" s="10"/>
      <c r="I16" s="106"/>
      <c r="K16" s="192"/>
      <c r="L16" s="192"/>
      <c r="M16" s="192"/>
    </row>
    <row r="17" spans="1:13" s="13" customFormat="1" ht="27.95" customHeight="1" x14ac:dyDescent="0.25">
      <c r="A17" s="19"/>
      <c r="B17" s="190" t="s">
        <v>46</v>
      </c>
      <c r="C17" s="21"/>
      <c r="D17" s="169" t="s">
        <v>421</v>
      </c>
      <c r="E17" s="21"/>
      <c r="F17" s="166"/>
      <c r="G17" s="32"/>
      <c r="H17" s="10"/>
      <c r="I17" s="106"/>
      <c r="K17" s="192"/>
      <c r="L17" s="192"/>
      <c r="M17" s="192"/>
    </row>
    <row r="18" spans="1:13" s="13" customFormat="1" ht="27.95" customHeight="1" x14ac:dyDescent="0.25">
      <c r="A18" s="19"/>
      <c r="B18" s="190" t="s">
        <v>47</v>
      </c>
      <c r="C18" s="21"/>
      <c r="D18" s="169" t="s">
        <v>422</v>
      </c>
      <c r="E18" s="21"/>
      <c r="F18" s="166"/>
      <c r="G18" s="32"/>
      <c r="H18" s="10"/>
      <c r="I18" s="106"/>
      <c r="K18" s="192"/>
      <c r="L18" s="192"/>
      <c r="M18" s="192"/>
    </row>
    <row r="19" spans="1:13" s="13" customFormat="1" ht="27.95" customHeight="1" x14ac:dyDescent="0.25">
      <c r="A19" s="19"/>
      <c r="B19" s="190" t="s">
        <v>48</v>
      </c>
      <c r="C19" s="21"/>
      <c r="D19" s="169" t="s">
        <v>423</v>
      </c>
      <c r="E19" s="21"/>
      <c r="F19" s="166"/>
      <c r="G19" s="32"/>
      <c r="H19" s="10"/>
      <c r="I19" s="106"/>
      <c r="K19" s="192"/>
      <c r="L19" s="192"/>
      <c r="M19" s="192"/>
    </row>
    <row r="20" spans="1:13" s="13" customFormat="1" ht="27.95" customHeight="1" x14ac:dyDescent="0.25">
      <c r="A20" s="19"/>
      <c r="B20" s="190" t="s">
        <v>49</v>
      </c>
      <c r="C20" s="21"/>
      <c r="D20" s="169" t="s">
        <v>424</v>
      </c>
      <c r="E20" s="21"/>
      <c r="F20" s="166"/>
      <c r="G20" s="32"/>
      <c r="H20" s="10"/>
      <c r="I20" s="106"/>
      <c r="K20" s="192"/>
      <c r="L20" s="192"/>
      <c r="M20" s="192"/>
    </row>
    <row r="21" spans="1:13" s="13" customFormat="1" ht="27.95" customHeight="1" x14ac:dyDescent="0.25">
      <c r="A21" s="19"/>
      <c r="B21" s="190" t="s">
        <v>50</v>
      </c>
      <c r="C21" s="21"/>
      <c r="D21" s="169" t="s">
        <v>425</v>
      </c>
      <c r="E21" s="21"/>
      <c r="F21" s="166"/>
      <c r="G21" s="32"/>
      <c r="H21" s="10"/>
      <c r="I21" s="106"/>
      <c r="K21" s="192"/>
      <c r="L21" s="192"/>
      <c r="M21" s="192"/>
    </row>
    <row r="22" spans="1:13" s="13" customFormat="1" ht="27.95" customHeight="1" x14ac:dyDescent="0.25">
      <c r="A22" s="19"/>
      <c r="B22" s="190" t="s">
        <v>51</v>
      </c>
      <c r="C22" s="21"/>
      <c r="D22" s="169" t="s">
        <v>426</v>
      </c>
      <c r="E22" s="21"/>
      <c r="F22" s="166"/>
      <c r="G22" s="32"/>
      <c r="H22" s="10"/>
      <c r="I22" s="106"/>
      <c r="K22" s="192"/>
      <c r="L22" s="192"/>
      <c r="M22" s="192"/>
    </row>
    <row r="23" spans="1:13" s="13" customFormat="1" ht="27.95" customHeight="1" x14ac:dyDescent="0.25">
      <c r="A23" s="19"/>
      <c r="B23" s="190" t="s">
        <v>52</v>
      </c>
      <c r="C23" s="21"/>
      <c r="D23" s="169" t="s">
        <v>427</v>
      </c>
      <c r="E23" s="21"/>
      <c r="F23" s="166"/>
      <c r="G23" s="32"/>
      <c r="H23" s="10"/>
      <c r="I23" s="106"/>
      <c r="K23" s="192"/>
      <c r="L23" s="192"/>
      <c r="M23" s="192"/>
    </row>
    <row r="24" spans="1:13" s="13" customFormat="1" ht="9.9499999999999993" customHeight="1" x14ac:dyDescent="0.25">
      <c r="A24" s="19"/>
      <c r="B24" s="194"/>
      <c r="C24" s="21"/>
      <c r="D24" s="163"/>
      <c r="E24" s="21"/>
      <c r="F24" s="168"/>
      <c r="G24" s="32"/>
      <c r="H24" s="10"/>
      <c r="I24" s="106"/>
      <c r="K24" s="192"/>
      <c r="L24" s="192"/>
      <c r="M24" s="192"/>
    </row>
    <row r="25" spans="1:13" s="13" customFormat="1" ht="27.95" customHeight="1" x14ac:dyDescent="0.25">
      <c r="A25" s="19"/>
      <c r="B25" s="165" t="s">
        <v>53</v>
      </c>
      <c r="C25" s="195"/>
      <c r="D25" s="195" t="s">
        <v>428</v>
      </c>
      <c r="E25" s="21"/>
      <c r="F25" s="166" t="str">
        <f>IFERROR(ROUND(AVERAGE(F27:F32),0),"")</f>
        <v/>
      </c>
      <c r="G25" s="32"/>
      <c r="H25" s="10"/>
      <c r="I25" s="167" t="str">
        <f>F25</f>
        <v/>
      </c>
      <c r="K25" s="192"/>
      <c r="L25" s="192"/>
      <c r="M25" s="192"/>
    </row>
    <row r="26" spans="1:13" s="13" customFormat="1" ht="9.9499999999999993" customHeight="1" x14ac:dyDescent="0.25">
      <c r="A26" s="19"/>
      <c r="B26" s="165"/>
      <c r="C26" s="195"/>
      <c r="D26" s="163"/>
      <c r="E26" s="21"/>
      <c r="F26" s="168"/>
      <c r="G26" s="32"/>
      <c r="H26" s="10"/>
      <c r="I26" s="106"/>
      <c r="K26" s="192"/>
      <c r="L26" s="192"/>
      <c r="M26" s="192"/>
    </row>
    <row r="27" spans="1:13" s="13" customFormat="1" ht="27.95" customHeight="1" x14ac:dyDescent="0.25">
      <c r="A27" s="19"/>
      <c r="B27" s="190" t="s">
        <v>54</v>
      </c>
      <c r="C27" s="21"/>
      <c r="D27" s="169" t="s">
        <v>429</v>
      </c>
      <c r="E27" s="21"/>
      <c r="F27" s="166"/>
      <c r="G27" s="32"/>
      <c r="H27" s="10"/>
      <c r="I27" s="106"/>
      <c r="K27" s="192"/>
      <c r="L27" s="192"/>
      <c r="M27" s="192"/>
    </row>
    <row r="28" spans="1:13" s="13" customFormat="1" ht="27.95" customHeight="1" x14ac:dyDescent="0.25">
      <c r="A28" s="19"/>
      <c r="B28" s="190" t="s">
        <v>55</v>
      </c>
      <c r="C28" s="21"/>
      <c r="D28" s="169" t="s">
        <v>430</v>
      </c>
      <c r="E28" s="21"/>
      <c r="F28" s="166"/>
      <c r="G28" s="32"/>
      <c r="H28" s="10"/>
      <c r="I28" s="106"/>
      <c r="K28" s="192"/>
      <c r="L28" s="192"/>
      <c r="M28" s="192"/>
    </row>
    <row r="29" spans="1:13" s="13" customFormat="1" ht="27.95" customHeight="1" x14ac:dyDescent="0.25">
      <c r="A29" s="19"/>
      <c r="B29" s="190" t="s">
        <v>56</v>
      </c>
      <c r="C29" s="21"/>
      <c r="D29" s="169" t="s">
        <v>431</v>
      </c>
      <c r="E29" s="21"/>
      <c r="F29" s="166"/>
      <c r="G29" s="32"/>
      <c r="H29" s="10"/>
      <c r="I29" s="106"/>
      <c r="K29" s="192"/>
      <c r="L29" s="192"/>
      <c r="M29" s="192"/>
    </row>
    <row r="30" spans="1:13" s="13" customFormat="1" ht="27.95" customHeight="1" x14ac:dyDescent="0.25">
      <c r="A30" s="19"/>
      <c r="B30" s="190" t="s">
        <v>57</v>
      </c>
      <c r="C30" s="21"/>
      <c r="D30" s="169" t="s">
        <v>432</v>
      </c>
      <c r="E30" s="21"/>
      <c r="F30" s="166"/>
      <c r="G30" s="32"/>
      <c r="H30" s="10"/>
      <c r="I30" s="106"/>
      <c r="K30" s="192"/>
      <c r="L30" s="192"/>
      <c r="M30" s="192"/>
    </row>
    <row r="31" spans="1:13" s="13" customFormat="1" ht="27.95" customHeight="1" x14ac:dyDescent="0.25">
      <c r="A31" s="19"/>
      <c r="B31" s="190" t="s">
        <v>58</v>
      </c>
      <c r="C31" s="21"/>
      <c r="D31" s="169" t="s">
        <v>433</v>
      </c>
      <c r="E31" s="21"/>
      <c r="F31" s="166"/>
      <c r="G31" s="32"/>
      <c r="H31" s="10"/>
      <c r="I31" s="106"/>
      <c r="K31" s="192"/>
      <c r="L31" s="192"/>
      <c r="M31" s="192"/>
    </row>
    <row r="32" spans="1:13" s="13" customFormat="1" ht="27.95" customHeight="1" x14ac:dyDescent="0.25">
      <c r="A32" s="19"/>
      <c r="B32" s="190" t="s">
        <v>59</v>
      </c>
      <c r="C32" s="21"/>
      <c r="D32" s="169" t="s">
        <v>434</v>
      </c>
      <c r="E32" s="21"/>
      <c r="F32" s="166"/>
      <c r="G32" s="32"/>
      <c r="H32" s="10"/>
      <c r="I32" s="106"/>
      <c r="K32" s="192"/>
      <c r="L32" s="192"/>
      <c r="M32" s="192"/>
    </row>
    <row r="33" spans="1:13" s="13" customFormat="1" ht="9.9499999999999993" customHeight="1" x14ac:dyDescent="0.25">
      <c r="A33" s="19"/>
      <c r="B33" s="194"/>
      <c r="C33" s="21"/>
      <c r="D33" s="163"/>
      <c r="E33" s="21"/>
      <c r="F33" s="168"/>
      <c r="G33" s="32"/>
      <c r="H33" s="10"/>
      <c r="I33" s="106"/>
      <c r="K33" s="192"/>
      <c r="L33" s="192"/>
      <c r="M33" s="192"/>
    </row>
    <row r="34" spans="1:13" s="13" customFormat="1" ht="27.95" customHeight="1" x14ac:dyDescent="0.25">
      <c r="A34" s="19"/>
      <c r="B34" s="165" t="s">
        <v>60</v>
      </c>
      <c r="C34" s="195"/>
      <c r="D34" s="195" t="s">
        <v>435</v>
      </c>
      <c r="E34" s="21"/>
      <c r="F34" s="166" t="str">
        <f>IFERROR(ROUND(AVERAGE(F36:F38),0),"")</f>
        <v/>
      </c>
      <c r="G34" s="32"/>
      <c r="H34" s="10"/>
      <c r="I34" s="167" t="str">
        <f>F34</f>
        <v/>
      </c>
      <c r="K34" s="192"/>
      <c r="L34" s="192"/>
      <c r="M34" s="192"/>
    </row>
    <row r="35" spans="1:13" s="13" customFormat="1" ht="9.9499999999999993" customHeight="1" x14ac:dyDescent="0.25">
      <c r="A35" s="19"/>
      <c r="B35" s="165"/>
      <c r="C35" s="195"/>
      <c r="D35" s="163"/>
      <c r="E35" s="21"/>
      <c r="F35" s="168"/>
      <c r="G35" s="32"/>
      <c r="H35" s="10"/>
      <c r="I35" s="106"/>
      <c r="K35" s="192"/>
      <c r="L35" s="192"/>
      <c r="M35" s="192"/>
    </row>
    <row r="36" spans="1:13" s="13" customFormat="1" ht="27.95" customHeight="1" x14ac:dyDescent="0.25">
      <c r="A36" s="19"/>
      <c r="B36" s="190" t="s">
        <v>61</v>
      </c>
      <c r="C36" s="21"/>
      <c r="D36" s="169" t="s">
        <v>436</v>
      </c>
      <c r="E36" s="21"/>
      <c r="F36" s="166"/>
      <c r="G36" s="32"/>
      <c r="H36" s="10"/>
      <c r="I36" s="106"/>
      <c r="K36" s="192"/>
      <c r="L36" s="192"/>
      <c r="M36" s="192"/>
    </row>
    <row r="37" spans="1:13" s="13" customFormat="1" ht="27.95" customHeight="1" x14ac:dyDescent="0.25">
      <c r="A37" s="19"/>
      <c r="B37" s="190" t="s">
        <v>62</v>
      </c>
      <c r="C37" s="21"/>
      <c r="D37" s="169" t="s">
        <v>437</v>
      </c>
      <c r="E37" s="21"/>
      <c r="F37" s="166"/>
      <c r="G37" s="32"/>
      <c r="H37" s="10"/>
      <c r="I37" s="106"/>
      <c r="K37" s="192"/>
      <c r="L37" s="192"/>
      <c r="M37" s="192"/>
    </row>
    <row r="38" spans="1:13" s="13" customFormat="1" ht="27.95" customHeight="1" x14ac:dyDescent="0.25">
      <c r="A38" s="19"/>
      <c r="B38" s="190" t="s">
        <v>63</v>
      </c>
      <c r="C38" s="21"/>
      <c r="D38" s="169" t="s">
        <v>438</v>
      </c>
      <c r="E38" s="21"/>
      <c r="F38" s="166"/>
      <c r="G38" s="32"/>
      <c r="H38" s="10"/>
      <c r="I38" s="106"/>
      <c r="K38" s="192"/>
      <c r="L38" s="192"/>
      <c r="M38" s="192"/>
    </row>
    <row r="39" spans="1:13" s="13" customFormat="1" ht="9.9499999999999993" customHeight="1" x14ac:dyDescent="0.25">
      <c r="A39" s="19"/>
      <c r="B39" s="194"/>
      <c r="C39" s="21"/>
      <c r="D39" s="163"/>
      <c r="E39" s="21"/>
      <c r="F39" s="168"/>
      <c r="G39" s="32"/>
      <c r="H39" s="10"/>
      <c r="I39" s="106"/>
      <c r="K39" s="192"/>
      <c r="L39" s="192"/>
      <c r="M39" s="192"/>
    </row>
    <row r="40" spans="1:13" s="13" customFormat="1" ht="27.95" customHeight="1" x14ac:dyDescent="0.25">
      <c r="A40" s="19"/>
      <c r="B40" s="165" t="s">
        <v>64</v>
      </c>
      <c r="C40" s="195"/>
      <c r="D40" s="195" t="s">
        <v>439</v>
      </c>
      <c r="E40" s="21"/>
      <c r="F40" s="166" t="str">
        <f>IFERROR(ROUND(AVERAGE(F42:F44),0),"")</f>
        <v/>
      </c>
      <c r="G40" s="32"/>
      <c r="H40" s="10"/>
      <c r="I40" s="167" t="str">
        <f>F40</f>
        <v/>
      </c>
      <c r="K40" s="192"/>
      <c r="L40" s="192"/>
      <c r="M40" s="192"/>
    </row>
    <row r="41" spans="1:13" s="13" customFormat="1" ht="9.9499999999999993" customHeight="1" x14ac:dyDescent="0.25">
      <c r="A41" s="19"/>
      <c r="B41" s="165"/>
      <c r="C41" s="195"/>
      <c r="D41" s="163"/>
      <c r="E41" s="21"/>
      <c r="F41" s="168"/>
      <c r="G41" s="32"/>
      <c r="H41" s="10"/>
      <c r="I41" s="106"/>
      <c r="K41" s="192"/>
      <c r="L41" s="192"/>
      <c r="M41" s="192"/>
    </row>
    <row r="42" spans="1:13" s="13" customFormat="1" ht="27.95" customHeight="1" x14ac:dyDescent="0.25">
      <c r="A42" s="19"/>
      <c r="B42" s="190" t="s">
        <v>65</v>
      </c>
      <c r="C42" s="21"/>
      <c r="D42" s="169" t="s">
        <v>440</v>
      </c>
      <c r="E42" s="21"/>
      <c r="F42" s="166"/>
      <c r="G42" s="32"/>
      <c r="H42" s="10"/>
      <c r="I42" s="106"/>
      <c r="K42" s="192"/>
      <c r="L42" s="192"/>
      <c r="M42" s="192"/>
    </row>
    <row r="43" spans="1:13" s="13" customFormat="1" ht="27.95" customHeight="1" x14ac:dyDescent="0.25">
      <c r="A43" s="19"/>
      <c r="B43" s="190" t="s">
        <v>66</v>
      </c>
      <c r="C43" s="21"/>
      <c r="D43" s="169" t="s">
        <v>441</v>
      </c>
      <c r="E43" s="21"/>
      <c r="F43" s="166"/>
      <c r="G43" s="32"/>
      <c r="H43" s="10"/>
      <c r="I43" s="106"/>
      <c r="K43" s="192"/>
      <c r="L43" s="192"/>
      <c r="M43" s="192"/>
    </row>
    <row r="44" spans="1:13" s="13" customFormat="1" ht="27.95" customHeight="1" x14ac:dyDescent="0.25">
      <c r="A44" s="19"/>
      <c r="B44" s="190" t="s">
        <v>67</v>
      </c>
      <c r="C44" s="21"/>
      <c r="D44" s="169" t="s">
        <v>442</v>
      </c>
      <c r="E44" s="21"/>
      <c r="F44" s="166"/>
      <c r="G44" s="32"/>
      <c r="H44" s="10"/>
      <c r="I44" s="106"/>
      <c r="K44" s="192"/>
      <c r="L44" s="192"/>
      <c r="M44" s="192"/>
    </row>
    <row r="45" spans="1:13" s="13" customFormat="1" ht="9.9499999999999993" customHeight="1" x14ac:dyDescent="0.25">
      <c r="A45" s="19"/>
      <c r="B45" s="194"/>
      <c r="C45" s="21"/>
      <c r="D45" s="163"/>
      <c r="E45" s="21"/>
      <c r="F45" s="31"/>
      <c r="G45" s="32"/>
      <c r="H45" s="10"/>
      <c r="I45" s="106"/>
      <c r="K45" s="192"/>
      <c r="L45" s="192"/>
      <c r="M45" s="192"/>
    </row>
    <row r="46" spans="1:13" s="13" customFormat="1" ht="18" customHeight="1" x14ac:dyDescent="0.25">
      <c r="A46" s="19"/>
      <c r="B46" s="193" t="s">
        <v>68</v>
      </c>
      <c r="C46" s="196"/>
      <c r="D46" s="196" t="s">
        <v>443</v>
      </c>
      <c r="E46" s="21"/>
      <c r="F46" s="31"/>
      <c r="G46" s="32"/>
      <c r="H46" s="10"/>
      <c r="I46" s="106"/>
      <c r="K46" s="192"/>
      <c r="L46" s="192"/>
      <c r="M46" s="192"/>
    </row>
    <row r="47" spans="1:13" s="13" customFormat="1" ht="27.95" customHeight="1" x14ac:dyDescent="0.25">
      <c r="A47" s="19"/>
      <c r="B47" s="165" t="s">
        <v>69</v>
      </c>
      <c r="C47" s="195"/>
      <c r="D47" s="195" t="s">
        <v>444</v>
      </c>
      <c r="E47" s="21"/>
      <c r="F47" s="166" t="str">
        <f>IFERROR(ROUND(AVERAGE(F49:F53),0),"")</f>
        <v/>
      </c>
      <c r="G47" s="32"/>
      <c r="H47" s="10"/>
      <c r="I47" s="167" t="str">
        <f>F47</f>
        <v/>
      </c>
      <c r="K47" s="192"/>
      <c r="L47" s="192"/>
      <c r="M47" s="192"/>
    </row>
    <row r="48" spans="1:13" s="13" customFormat="1" ht="9.9499999999999993" customHeight="1" x14ac:dyDescent="0.25">
      <c r="A48" s="19"/>
      <c r="B48" s="165"/>
      <c r="C48" s="195"/>
      <c r="D48" s="163"/>
      <c r="E48" s="21"/>
      <c r="F48" s="168"/>
      <c r="G48" s="32"/>
      <c r="H48" s="10"/>
      <c r="I48" s="106"/>
      <c r="K48" s="192"/>
      <c r="L48" s="192"/>
      <c r="M48" s="192"/>
    </row>
    <row r="49" spans="1:13" s="13" customFormat="1" ht="27.95" customHeight="1" x14ac:dyDescent="0.25">
      <c r="A49" s="19"/>
      <c r="B49" s="190" t="s">
        <v>70</v>
      </c>
      <c r="C49" s="21"/>
      <c r="D49" s="169" t="s">
        <v>445</v>
      </c>
      <c r="E49" s="21"/>
      <c r="F49" s="166"/>
      <c r="G49" s="32"/>
      <c r="H49" s="10"/>
      <c r="I49" s="106"/>
      <c r="K49" s="192"/>
      <c r="L49" s="192"/>
      <c r="M49" s="192"/>
    </row>
    <row r="50" spans="1:13" s="13" customFormat="1" ht="27.95" customHeight="1" x14ac:dyDescent="0.25">
      <c r="A50" s="19"/>
      <c r="B50" s="190" t="s">
        <v>71</v>
      </c>
      <c r="C50" s="21"/>
      <c r="D50" s="169" t="s">
        <v>446</v>
      </c>
      <c r="E50" s="21"/>
      <c r="F50" s="166"/>
      <c r="G50" s="32"/>
      <c r="H50" s="10"/>
      <c r="I50" s="106"/>
      <c r="K50" s="192"/>
      <c r="L50" s="192"/>
      <c r="M50" s="192"/>
    </row>
    <row r="51" spans="1:13" s="13" customFormat="1" ht="27.95" customHeight="1" x14ac:dyDescent="0.25">
      <c r="A51" s="19"/>
      <c r="B51" s="190" t="s">
        <v>72</v>
      </c>
      <c r="C51" s="21"/>
      <c r="D51" s="169" t="s">
        <v>447</v>
      </c>
      <c r="E51" s="21"/>
      <c r="F51" s="166"/>
      <c r="G51" s="32"/>
      <c r="H51" s="10"/>
      <c r="I51" s="106"/>
      <c r="K51" s="192"/>
      <c r="L51" s="192"/>
      <c r="M51" s="192"/>
    </row>
    <row r="52" spans="1:13" s="13" customFormat="1" ht="27.95" customHeight="1" x14ac:dyDescent="0.25">
      <c r="A52" s="19"/>
      <c r="B52" s="190" t="s">
        <v>73</v>
      </c>
      <c r="C52" s="21"/>
      <c r="D52" s="169" t="s">
        <v>448</v>
      </c>
      <c r="E52" s="21"/>
      <c r="F52" s="166"/>
      <c r="G52" s="32"/>
      <c r="H52" s="10"/>
      <c r="I52" s="106"/>
      <c r="K52" s="192"/>
      <c r="L52" s="192"/>
      <c r="M52" s="192"/>
    </row>
    <row r="53" spans="1:13" s="13" customFormat="1" ht="27.95" customHeight="1" x14ac:dyDescent="0.25">
      <c r="A53" s="19"/>
      <c r="B53" s="190" t="s">
        <v>74</v>
      </c>
      <c r="C53" s="21"/>
      <c r="D53" s="169" t="s">
        <v>449</v>
      </c>
      <c r="E53" s="21"/>
      <c r="F53" s="166"/>
      <c r="G53" s="32"/>
      <c r="H53" s="10"/>
      <c r="I53" s="106"/>
      <c r="K53" s="192"/>
      <c r="L53" s="192"/>
      <c r="M53" s="192"/>
    </row>
    <row r="54" spans="1:13" s="13" customFormat="1" ht="9.9499999999999993" customHeight="1" x14ac:dyDescent="0.25">
      <c r="A54" s="19"/>
      <c r="B54" s="194"/>
      <c r="C54" s="21"/>
      <c r="D54" s="163"/>
      <c r="E54" s="21"/>
      <c r="F54" s="168"/>
      <c r="G54" s="32"/>
      <c r="H54" s="10"/>
      <c r="I54" s="106"/>
      <c r="K54" s="192"/>
      <c r="L54" s="192"/>
      <c r="M54" s="192"/>
    </row>
    <row r="55" spans="1:13" s="13" customFormat="1" ht="27.95" customHeight="1" x14ac:dyDescent="0.25">
      <c r="A55" s="19"/>
      <c r="B55" s="165" t="s">
        <v>75</v>
      </c>
      <c r="C55" s="195"/>
      <c r="D55" s="195" t="s">
        <v>450</v>
      </c>
      <c r="E55" s="21"/>
      <c r="F55" s="166" t="str">
        <f>IFERROR(ROUND(AVERAGE(F57:F61),0),"")</f>
        <v/>
      </c>
      <c r="G55" s="32"/>
      <c r="H55" s="10"/>
      <c r="I55" s="167" t="str">
        <f>F55</f>
        <v/>
      </c>
      <c r="K55" s="192"/>
      <c r="L55" s="192"/>
      <c r="M55" s="192"/>
    </row>
    <row r="56" spans="1:13" s="13" customFormat="1" ht="9.9499999999999993" customHeight="1" x14ac:dyDescent="0.25">
      <c r="A56" s="19"/>
      <c r="B56" s="165"/>
      <c r="C56" s="195"/>
      <c r="D56" s="163"/>
      <c r="E56" s="21"/>
      <c r="F56" s="168"/>
      <c r="G56" s="32"/>
      <c r="H56" s="10"/>
      <c r="I56" s="106"/>
      <c r="K56" s="192"/>
      <c r="L56" s="192"/>
      <c r="M56" s="192"/>
    </row>
    <row r="57" spans="1:13" s="13" customFormat="1" ht="27.95" customHeight="1" x14ac:dyDescent="0.25">
      <c r="A57" s="19"/>
      <c r="B57" s="190" t="s">
        <v>76</v>
      </c>
      <c r="C57" s="21"/>
      <c r="D57" s="169" t="s">
        <v>451</v>
      </c>
      <c r="E57" s="21"/>
      <c r="F57" s="166"/>
      <c r="G57" s="32"/>
      <c r="H57" s="10"/>
      <c r="I57" s="106"/>
      <c r="K57" s="192"/>
      <c r="L57" s="192"/>
      <c r="M57" s="192"/>
    </row>
    <row r="58" spans="1:13" s="13" customFormat="1" ht="27.95" customHeight="1" x14ac:dyDescent="0.25">
      <c r="A58" s="19"/>
      <c r="B58" s="190" t="s">
        <v>77</v>
      </c>
      <c r="C58" s="21"/>
      <c r="D58" s="169" t="s">
        <v>452</v>
      </c>
      <c r="E58" s="21"/>
      <c r="F58" s="166"/>
      <c r="G58" s="32"/>
      <c r="H58" s="10"/>
      <c r="I58" s="106"/>
      <c r="K58" s="192"/>
      <c r="L58" s="192"/>
      <c r="M58" s="192"/>
    </row>
    <row r="59" spans="1:13" s="13" customFormat="1" ht="27.95" customHeight="1" x14ac:dyDescent="0.25">
      <c r="A59" s="19"/>
      <c r="B59" s="190" t="s">
        <v>78</v>
      </c>
      <c r="C59" s="21"/>
      <c r="D59" s="169" t="s">
        <v>453</v>
      </c>
      <c r="E59" s="21"/>
      <c r="F59" s="166"/>
      <c r="G59" s="32"/>
      <c r="H59" s="10"/>
      <c r="I59" s="106"/>
      <c r="K59" s="192"/>
      <c r="L59" s="192"/>
      <c r="M59" s="192"/>
    </row>
    <row r="60" spans="1:13" s="13" customFormat="1" ht="27.95" customHeight="1" x14ac:dyDescent="0.25">
      <c r="A60" s="19"/>
      <c r="B60" s="190" t="s">
        <v>79</v>
      </c>
      <c r="C60" s="21"/>
      <c r="D60" s="169" t="s">
        <v>454</v>
      </c>
      <c r="E60" s="21"/>
      <c r="F60" s="166"/>
      <c r="G60" s="32"/>
      <c r="H60" s="10"/>
      <c r="I60" s="106"/>
      <c r="K60" s="192"/>
      <c r="L60" s="192"/>
      <c r="M60" s="192"/>
    </row>
    <row r="61" spans="1:13" s="13" customFormat="1" ht="27.95" customHeight="1" x14ac:dyDescent="0.25">
      <c r="A61" s="19"/>
      <c r="B61" s="190" t="s">
        <v>80</v>
      </c>
      <c r="C61" s="21"/>
      <c r="D61" s="169" t="s">
        <v>455</v>
      </c>
      <c r="E61" s="21"/>
      <c r="F61" s="166"/>
      <c r="G61" s="32"/>
      <c r="H61" s="10"/>
      <c r="I61" s="106"/>
      <c r="K61" s="192"/>
      <c r="L61" s="192"/>
      <c r="M61" s="192"/>
    </row>
    <row r="62" spans="1:13" s="13" customFormat="1" ht="9.9499999999999993" customHeight="1" x14ac:dyDescent="0.25">
      <c r="A62" s="19"/>
      <c r="B62" s="194"/>
      <c r="C62" s="21"/>
      <c r="D62" s="163"/>
      <c r="E62" s="21"/>
      <c r="F62" s="168"/>
      <c r="G62" s="32"/>
      <c r="H62" s="10"/>
      <c r="I62" s="106"/>
      <c r="K62" s="192"/>
      <c r="L62" s="192"/>
      <c r="M62" s="192"/>
    </row>
    <row r="63" spans="1:13" s="13" customFormat="1" ht="27.95" customHeight="1" x14ac:dyDescent="0.25">
      <c r="A63" s="19"/>
      <c r="B63" s="165" t="s">
        <v>81</v>
      </c>
      <c r="C63" s="195"/>
      <c r="D63" s="195" t="s">
        <v>456</v>
      </c>
      <c r="E63" s="21"/>
      <c r="F63" s="166" t="str">
        <f>IFERROR(ROUND(AVERAGE(F65:F69),0),"")</f>
        <v/>
      </c>
      <c r="G63" s="32"/>
      <c r="H63" s="10"/>
      <c r="I63" s="167" t="str">
        <f>F63</f>
        <v/>
      </c>
      <c r="K63" s="192"/>
      <c r="L63" s="192"/>
      <c r="M63" s="192"/>
    </row>
    <row r="64" spans="1:13" s="13" customFormat="1" ht="9.9499999999999993" customHeight="1" x14ac:dyDescent="0.25">
      <c r="A64" s="19"/>
      <c r="B64" s="165"/>
      <c r="C64" s="195"/>
      <c r="D64" s="163"/>
      <c r="E64" s="21"/>
      <c r="F64" s="168"/>
      <c r="G64" s="32"/>
      <c r="H64" s="10"/>
      <c r="I64" s="106"/>
      <c r="K64" s="192"/>
      <c r="L64" s="192"/>
      <c r="M64" s="192"/>
    </row>
    <row r="65" spans="1:13" s="13" customFormat="1" ht="27.95" customHeight="1" x14ac:dyDescent="0.25">
      <c r="A65" s="19"/>
      <c r="B65" s="190" t="s">
        <v>82</v>
      </c>
      <c r="C65" s="21"/>
      <c r="D65" s="169" t="s">
        <v>457</v>
      </c>
      <c r="E65" s="21"/>
      <c r="F65" s="166"/>
      <c r="G65" s="32"/>
      <c r="H65" s="10"/>
      <c r="I65" s="106"/>
      <c r="K65" s="192"/>
      <c r="L65" s="192"/>
      <c r="M65" s="192"/>
    </row>
    <row r="66" spans="1:13" s="13" customFormat="1" ht="27.95" customHeight="1" x14ac:dyDescent="0.25">
      <c r="A66" s="19"/>
      <c r="B66" s="190" t="s">
        <v>83</v>
      </c>
      <c r="C66" s="21"/>
      <c r="D66" s="169" t="s">
        <v>458</v>
      </c>
      <c r="E66" s="21"/>
      <c r="F66" s="166"/>
      <c r="G66" s="32"/>
      <c r="H66" s="10"/>
      <c r="I66" s="106"/>
      <c r="K66" s="192"/>
      <c r="L66" s="192"/>
      <c r="M66" s="192"/>
    </row>
    <row r="67" spans="1:13" s="13" customFormat="1" ht="27.95" customHeight="1" x14ac:dyDescent="0.25">
      <c r="A67" s="19"/>
      <c r="B67" s="190" t="s">
        <v>84</v>
      </c>
      <c r="C67" s="21"/>
      <c r="D67" s="169" t="s">
        <v>459</v>
      </c>
      <c r="E67" s="21"/>
      <c r="F67" s="166"/>
      <c r="G67" s="32"/>
      <c r="H67" s="10"/>
      <c r="I67" s="106"/>
      <c r="K67" s="192"/>
      <c r="L67" s="192"/>
      <c r="M67" s="192"/>
    </row>
    <row r="68" spans="1:13" s="13" customFormat="1" ht="27.95" customHeight="1" x14ac:dyDescent="0.25">
      <c r="A68" s="19"/>
      <c r="B68" s="190" t="s">
        <v>85</v>
      </c>
      <c r="C68" s="21"/>
      <c r="D68" s="169" t="s">
        <v>460</v>
      </c>
      <c r="E68" s="21"/>
      <c r="F68" s="166"/>
      <c r="G68" s="32"/>
      <c r="H68" s="10"/>
      <c r="I68" s="106"/>
      <c r="K68" s="192"/>
      <c r="L68" s="192"/>
      <c r="M68" s="192"/>
    </row>
    <row r="69" spans="1:13" s="13" customFormat="1" ht="27.95" customHeight="1" x14ac:dyDescent="0.25">
      <c r="A69" s="19"/>
      <c r="B69" s="190" t="s">
        <v>86</v>
      </c>
      <c r="C69" s="21"/>
      <c r="D69" s="169" t="s">
        <v>461</v>
      </c>
      <c r="E69" s="21"/>
      <c r="F69" s="166"/>
      <c r="G69" s="32"/>
      <c r="H69" s="10"/>
      <c r="I69" s="106"/>
      <c r="K69" s="192"/>
      <c r="L69" s="192"/>
      <c r="M69" s="192"/>
    </row>
    <row r="70" spans="1:13" s="13" customFormat="1" ht="9.9499999999999993" customHeight="1" x14ac:dyDescent="0.25">
      <c r="A70" s="19"/>
      <c r="B70" s="194"/>
      <c r="C70" s="21"/>
      <c r="D70" s="163"/>
      <c r="E70" s="21"/>
      <c r="F70" s="168"/>
      <c r="G70" s="32"/>
      <c r="H70" s="10"/>
      <c r="I70" s="106"/>
      <c r="K70" s="192"/>
      <c r="L70" s="192"/>
      <c r="M70" s="192"/>
    </row>
    <row r="71" spans="1:13" s="13" customFormat="1" ht="27.95" customHeight="1" x14ac:dyDescent="0.25">
      <c r="A71" s="19"/>
      <c r="B71" s="165" t="s">
        <v>87</v>
      </c>
      <c r="C71" s="195"/>
      <c r="D71" s="195" t="s">
        <v>462</v>
      </c>
      <c r="E71" s="21"/>
      <c r="F71" s="166" t="str">
        <f>IFERROR(ROUND(AVERAGE(F73:F77),0),"")</f>
        <v/>
      </c>
      <c r="G71" s="32"/>
      <c r="H71" s="10"/>
      <c r="I71" s="167" t="str">
        <f>F71</f>
        <v/>
      </c>
      <c r="K71" s="192"/>
      <c r="L71" s="192"/>
      <c r="M71" s="192"/>
    </row>
    <row r="72" spans="1:13" s="13" customFormat="1" ht="9.9499999999999993" customHeight="1" x14ac:dyDescent="0.25">
      <c r="A72" s="19"/>
      <c r="B72" s="165"/>
      <c r="C72" s="195"/>
      <c r="D72" s="163"/>
      <c r="E72" s="21"/>
      <c r="F72" s="168"/>
      <c r="G72" s="32"/>
      <c r="H72" s="10"/>
      <c r="I72" s="106"/>
      <c r="K72" s="192"/>
      <c r="L72" s="192"/>
      <c r="M72" s="192"/>
    </row>
    <row r="73" spans="1:13" s="13" customFormat="1" ht="27.95" customHeight="1" x14ac:dyDescent="0.25">
      <c r="A73" s="19"/>
      <c r="B73" s="190" t="s">
        <v>88</v>
      </c>
      <c r="C73" s="21"/>
      <c r="D73" s="169" t="s">
        <v>463</v>
      </c>
      <c r="E73" s="21"/>
      <c r="F73" s="166"/>
      <c r="G73" s="32"/>
      <c r="H73" s="10"/>
      <c r="I73" s="106"/>
      <c r="K73" s="192"/>
      <c r="L73" s="192"/>
      <c r="M73" s="192"/>
    </row>
    <row r="74" spans="1:13" s="13" customFormat="1" ht="27.95" customHeight="1" x14ac:dyDescent="0.25">
      <c r="A74" s="19"/>
      <c r="B74" s="190" t="s">
        <v>89</v>
      </c>
      <c r="C74" s="21"/>
      <c r="D74" s="169" t="s">
        <v>464</v>
      </c>
      <c r="E74" s="21"/>
      <c r="F74" s="166"/>
      <c r="G74" s="32"/>
      <c r="H74" s="10"/>
      <c r="I74" s="106"/>
      <c r="K74" s="192"/>
      <c r="L74" s="192"/>
      <c r="M74" s="192"/>
    </row>
    <row r="75" spans="1:13" s="13" customFormat="1" ht="27.95" customHeight="1" x14ac:dyDescent="0.25">
      <c r="A75" s="19"/>
      <c r="B75" s="190" t="s">
        <v>90</v>
      </c>
      <c r="C75" s="21"/>
      <c r="D75" s="169" t="s">
        <v>465</v>
      </c>
      <c r="E75" s="21"/>
      <c r="F75" s="166"/>
      <c r="G75" s="32"/>
      <c r="H75" s="10"/>
      <c r="I75" s="106"/>
      <c r="K75" s="192"/>
      <c r="L75" s="192"/>
      <c r="M75" s="192"/>
    </row>
    <row r="76" spans="1:13" s="13" customFormat="1" ht="27.95" customHeight="1" x14ac:dyDescent="0.25">
      <c r="A76" s="19"/>
      <c r="B76" s="190" t="s">
        <v>91</v>
      </c>
      <c r="C76" s="21"/>
      <c r="D76" s="169" t="s">
        <v>466</v>
      </c>
      <c r="E76" s="21"/>
      <c r="F76" s="166"/>
      <c r="G76" s="32"/>
      <c r="H76" s="10"/>
      <c r="I76" s="106"/>
      <c r="K76" s="192"/>
      <c r="L76" s="192"/>
      <c r="M76" s="192"/>
    </row>
    <row r="77" spans="1:13" s="13" customFormat="1" ht="27.95" customHeight="1" x14ac:dyDescent="0.25">
      <c r="A77" s="19"/>
      <c r="B77" s="190" t="s">
        <v>92</v>
      </c>
      <c r="C77" s="21"/>
      <c r="D77" s="169" t="s">
        <v>467</v>
      </c>
      <c r="E77" s="21"/>
      <c r="F77" s="166"/>
      <c r="G77" s="32"/>
      <c r="H77" s="10"/>
      <c r="I77" s="106"/>
      <c r="K77" s="192"/>
      <c r="L77" s="192"/>
      <c r="M77" s="192"/>
    </row>
    <row r="78" spans="1:13" s="13" customFormat="1" ht="9.9499999999999993" customHeight="1" x14ac:dyDescent="0.25">
      <c r="A78" s="19"/>
      <c r="B78" s="194"/>
      <c r="C78" s="21"/>
      <c r="D78" s="163"/>
      <c r="E78" s="21"/>
      <c r="F78" s="168"/>
      <c r="G78" s="32"/>
      <c r="H78" s="10"/>
      <c r="I78" s="106"/>
      <c r="K78" s="192"/>
      <c r="L78" s="192"/>
      <c r="M78" s="192"/>
    </row>
    <row r="79" spans="1:13" s="13" customFormat="1" ht="27.95" customHeight="1" x14ac:dyDescent="0.25">
      <c r="A79" s="19"/>
      <c r="B79" s="165" t="s">
        <v>93</v>
      </c>
      <c r="C79" s="195"/>
      <c r="D79" s="195" t="s">
        <v>468</v>
      </c>
      <c r="E79" s="21"/>
      <c r="F79" s="166" t="str">
        <f>IFERROR(ROUND(AVERAGE(F81:F85),0),"")</f>
        <v/>
      </c>
      <c r="G79" s="32"/>
      <c r="H79" s="10"/>
      <c r="I79" s="167" t="str">
        <f>F79</f>
        <v/>
      </c>
      <c r="K79" s="192"/>
      <c r="L79" s="192"/>
      <c r="M79" s="192"/>
    </row>
    <row r="80" spans="1:13" s="13" customFormat="1" ht="9.9499999999999993" customHeight="1" x14ac:dyDescent="0.25">
      <c r="A80" s="19"/>
      <c r="B80" s="165"/>
      <c r="C80" s="195"/>
      <c r="D80" s="163"/>
      <c r="E80" s="21"/>
      <c r="F80" s="168"/>
      <c r="G80" s="32"/>
      <c r="H80" s="10"/>
      <c r="I80" s="106"/>
      <c r="K80" s="192"/>
      <c r="L80" s="192"/>
      <c r="M80" s="192"/>
    </row>
    <row r="81" spans="1:13" s="13" customFormat="1" ht="27.95" customHeight="1" x14ac:dyDescent="0.25">
      <c r="A81" s="19"/>
      <c r="B81" s="190" t="s">
        <v>94</v>
      </c>
      <c r="C81" s="21"/>
      <c r="D81" s="169" t="s">
        <v>469</v>
      </c>
      <c r="E81" s="21"/>
      <c r="F81" s="166"/>
      <c r="G81" s="32"/>
      <c r="H81" s="10"/>
      <c r="I81" s="106"/>
      <c r="K81" s="192"/>
      <c r="L81" s="192"/>
      <c r="M81" s="192"/>
    </row>
    <row r="82" spans="1:13" s="13" customFormat="1" ht="27.95" customHeight="1" x14ac:dyDescent="0.25">
      <c r="A82" s="19"/>
      <c r="B82" s="190" t="s">
        <v>95</v>
      </c>
      <c r="C82" s="21"/>
      <c r="D82" s="169" t="s">
        <v>470</v>
      </c>
      <c r="E82" s="21"/>
      <c r="F82" s="166"/>
      <c r="G82" s="32"/>
      <c r="H82" s="10"/>
      <c r="I82" s="106"/>
      <c r="K82" s="192"/>
      <c r="L82" s="192"/>
      <c r="M82" s="192"/>
    </row>
    <row r="83" spans="1:13" s="13" customFormat="1" ht="27.95" customHeight="1" x14ac:dyDescent="0.25">
      <c r="A83" s="19"/>
      <c r="B83" s="190" t="s">
        <v>96</v>
      </c>
      <c r="C83" s="21"/>
      <c r="D83" s="169" t="s">
        <v>471</v>
      </c>
      <c r="E83" s="21"/>
      <c r="F83" s="166"/>
      <c r="G83" s="32"/>
      <c r="H83" s="10"/>
      <c r="I83" s="106"/>
      <c r="K83" s="192"/>
      <c r="L83" s="192"/>
      <c r="M83" s="192"/>
    </row>
    <row r="84" spans="1:13" s="13" customFormat="1" ht="27.95" customHeight="1" x14ac:dyDescent="0.25">
      <c r="A84" s="19"/>
      <c r="B84" s="190" t="s">
        <v>97</v>
      </c>
      <c r="C84" s="21"/>
      <c r="D84" s="169" t="s">
        <v>472</v>
      </c>
      <c r="E84" s="21"/>
      <c r="F84" s="166"/>
      <c r="G84" s="32"/>
      <c r="H84" s="10"/>
      <c r="I84" s="106"/>
      <c r="K84" s="192"/>
      <c r="L84" s="192"/>
      <c r="M84" s="192"/>
    </row>
    <row r="85" spans="1:13" s="13" customFormat="1" ht="27.95" customHeight="1" x14ac:dyDescent="0.25">
      <c r="A85" s="19"/>
      <c r="B85" s="190" t="s">
        <v>98</v>
      </c>
      <c r="C85" s="21"/>
      <c r="D85" s="169" t="s">
        <v>473</v>
      </c>
      <c r="E85" s="21"/>
      <c r="F85" s="166"/>
      <c r="G85" s="32"/>
      <c r="H85" s="10"/>
      <c r="I85" s="106"/>
      <c r="K85" s="192"/>
      <c r="L85" s="192"/>
      <c r="M85" s="192"/>
    </row>
    <row r="86" spans="1:13" s="13" customFormat="1" ht="9.9499999999999993" customHeight="1" x14ac:dyDescent="0.25">
      <c r="A86" s="19"/>
      <c r="B86" s="194"/>
      <c r="C86" s="21"/>
      <c r="D86" s="163"/>
      <c r="E86" s="21"/>
      <c r="F86" s="168"/>
      <c r="G86" s="32"/>
      <c r="H86" s="10"/>
      <c r="I86" s="106"/>
      <c r="K86" s="192"/>
      <c r="L86" s="192"/>
      <c r="M86" s="192"/>
    </row>
    <row r="87" spans="1:13" s="13" customFormat="1" ht="27.95" customHeight="1" x14ac:dyDescent="0.25">
      <c r="A87" s="19"/>
      <c r="B87" s="165" t="s">
        <v>99</v>
      </c>
      <c r="C87" s="195"/>
      <c r="D87" s="195" t="s">
        <v>474</v>
      </c>
      <c r="E87" s="21"/>
      <c r="F87" s="166" t="str">
        <f>IFERROR(ROUND(AVERAGE(F89:F93),0),"")</f>
        <v/>
      </c>
      <c r="G87" s="32"/>
      <c r="H87" s="10"/>
      <c r="I87" s="167" t="str">
        <f>F87</f>
        <v/>
      </c>
      <c r="K87" s="192"/>
      <c r="L87" s="192"/>
      <c r="M87" s="192"/>
    </row>
    <row r="88" spans="1:13" s="13" customFormat="1" ht="9.9499999999999993" customHeight="1" x14ac:dyDescent="0.25">
      <c r="A88" s="19"/>
      <c r="B88" s="165"/>
      <c r="C88" s="195"/>
      <c r="D88" s="163"/>
      <c r="E88" s="21"/>
      <c r="F88" s="168"/>
      <c r="G88" s="32"/>
      <c r="H88" s="10"/>
      <c r="I88" s="106"/>
      <c r="K88" s="192"/>
      <c r="L88" s="192"/>
      <c r="M88" s="192"/>
    </row>
    <row r="89" spans="1:13" s="13" customFormat="1" ht="27.95" customHeight="1" x14ac:dyDescent="0.25">
      <c r="A89" s="19"/>
      <c r="B89" s="190" t="s">
        <v>100</v>
      </c>
      <c r="C89" s="21"/>
      <c r="D89" s="169" t="s">
        <v>475</v>
      </c>
      <c r="E89" s="21"/>
      <c r="F89" s="166"/>
      <c r="G89" s="32"/>
      <c r="H89" s="10"/>
      <c r="I89" s="106"/>
      <c r="K89" s="192"/>
      <c r="L89" s="192"/>
      <c r="M89" s="192"/>
    </row>
    <row r="90" spans="1:13" s="13" customFormat="1" ht="27.95" customHeight="1" x14ac:dyDescent="0.25">
      <c r="A90" s="19"/>
      <c r="B90" s="190" t="s">
        <v>101</v>
      </c>
      <c r="C90" s="21"/>
      <c r="D90" s="169" t="s">
        <v>476</v>
      </c>
      <c r="E90" s="21"/>
      <c r="F90" s="166"/>
      <c r="G90" s="32"/>
      <c r="H90" s="10"/>
      <c r="I90" s="106"/>
      <c r="K90" s="192"/>
      <c r="L90" s="192"/>
      <c r="M90" s="192"/>
    </row>
    <row r="91" spans="1:13" s="13" customFormat="1" ht="27.95" customHeight="1" x14ac:dyDescent="0.25">
      <c r="A91" s="19"/>
      <c r="B91" s="190" t="s">
        <v>102</v>
      </c>
      <c r="C91" s="21"/>
      <c r="D91" s="169" t="s">
        <v>477</v>
      </c>
      <c r="E91" s="21"/>
      <c r="F91" s="166"/>
      <c r="G91" s="32"/>
      <c r="H91" s="10"/>
      <c r="I91" s="106"/>
      <c r="K91" s="192"/>
      <c r="L91" s="192"/>
      <c r="M91" s="192"/>
    </row>
    <row r="92" spans="1:13" s="13" customFormat="1" ht="27.95" customHeight="1" x14ac:dyDescent="0.25">
      <c r="A92" s="19"/>
      <c r="B92" s="190" t="s">
        <v>103</v>
      </c>
      <c r="C92" s="21"/>
      <c r="D92" s="169" t="s">
        <v>478</v>
      </c>
      <c r="E92" s="21"/>
      <c r="F92" s="166"/>
      <c r="G92" s="32"/>
      <c r="H92" s="10"/>
      <c r="I92" s="106"/>
      <c r="K92" s="192"/>
      <c r="L92" s="192"/>
      <c r="M92" s="192"/>
    </row>
    <row r="93" spans="1:13" s="13" customFormat="1" ht="27.95" customHeight="1" x14ac:dyDescent="0.25">
      <c r="A93" s="19"/>
      <c r="B93" s="190" t="s">
        <v>104</v>
      </c>
      <c r="C93" s="21"/>
      <c r="D93" s="169" t="s">
        <v>479</v>
      </c>
      <c r="E93" s="21"/>
      <c r="F93" s="166"/>
      <c r="G93" s="32"/>
      <c r="H93" s="10"/>
      <c r="I93" s="106"/>
      <c r="K93" s="192"/>
      <c r="L93" s="192"/>
      <c r="M93" s="192"/>
    </row>
    <row r="94" spans="1:13" s="13" customFormat="1" ht="9.9499999999999993" customHeight="1" x14ac:dyDescent="0.25">
      <c r="A94" s="19"/>
      <c r="B94" s="194"/>
      <c r="C94" s="21"/>
      <c r="D94" s="163"/>
      <c r="E94" s="21"/>
      <c r="F94" s="168"/>
      <c r="G94" s="32"/>
      <c r="H94" s="10"/>
      <c r="I94" s="106"/>
      <c r="K94" s="192"/>
      <c r="L94" s="192"/>
      <c r="M94" s="192"/>
    </row>
    <row r="95" spans="1:13" s="13" customFormat="1" ht="27.95" customHeight="1" x14ac:dyDescent="0.25">
      <c r="A95" s="19"/>
      <c r="B95" s="165" t="s">
        <v>105</v>
      </c>
      <c r="C95" s="195"/>
      <c r="D95" s="195" t="s">
        <v>480</v>
      </c>
      <c r="E95" s="21"/>
      <c r="F95" s="166" t="str">
        <f>IFERROR(ROUND(AVERAGE(F97:F100),0),"")</f>
        <v/>
      </c>
      <c r="G95" s="32"/>
      <c r="H95" s="10"/>
      <c r="I95" s="167" t="str">
        <f>F95</f>
        <v/>
      </c>
      <c r="K95" s="192"/>
      <c r="L95" s="192"/>
      <c r="M95" s="192"/>
    </row>
    <row r="96" spans="1:13" s="13" customFormat="1" ht="9.9499999999999993" customHeight="1" x14ac:dyDescent="0.25">
      <c r="A96" s="19"/>
      <c r="B96" s="165"/>
      <c r="C96" s="195"/>
      <c r="D96" s="163"/>
      <c r="E96" s="21"/>
      <c r="F96" s="168"/>
      <c r="G96" s="32"/>
      <c r="H96" s="10"/>
      <c r="I96" s="106"/>
      <c r="K96" s="192"/>
      <c r="L96" s="192"/>
      <c r="M96" s="192"/>
    </row>
    <row r="97" spans="1:13" s="13" customFormat="1" ht="27.95" customHeight="1" x14ac:dyDescent="0.25">
      <c r="A97" s="19"/>
      <c r="B97" s="190" t="s">
        <v>106</v>
      </c>
      <c r="C97" s="21"/>
      <c r="D97" s="169" t="s">
        <v>481</v>
      </c>
      <c r="E97" s="21"/>
      <c r="F97" s="166"/>
      <c r="G97" s="32"/>
      <c r="H97" s="10"/>
      <c r="I97" s="106"/>
      <c r="K97" s="192"/>
      <c r="L97" s="192"/>
      <c r="M97" s="192"/>
    </row>
    <row r="98" spans="1:13" s="13" customFormat="1" ht="27.95" customHeight="1" x14ac:dyDescent="0.25">
      <c r="A98" s="19"/>
      <c r="B98" s="190" t="s">
        <v>107</v>
      </c>
      <c r="C98" s="21"/>
      <c r="D98" s="169" t="s">
        <v>482</v>
      </c>
      <c r="E98" s="21"/>
      <c r="F98" s="166"/>
      <c r="G98" s="32"/>
      <c r="H98" s="10"/>
      <c r="I98" s="106"/>
      <c r="K98" s="192"/>
      <c r="L98" s="192"/>
      <c r="M98" s="192"/>
    </row>
    <row r="99" spans="1:13" s="13" customFormat="1" ht="27.95" customHeight="1" x14ac:dyDescent="0.25">
      <c r="A99" s="19"/>
      <c r="B99" s="190" t="s">
        <v>108</v>
      </c>
      <c r="C99" s="21"/>
      <c r="D99" s="169" t="s">
        <v>483</v>
      </c>
      <c r="E99" s="21"/>
      <c r="F99" s="166"/>
      <c r="G99" s="32"/>
      <c r="H99" s="10"/>
      <c r="I99" s="106"/>
      <c r="K99" s="192"/>
      <c r="L99" s="192"/>
      <c r="M99" s="192"/>
    </row>
    <row r="100" spans="1:13" s="13" customFormat="1" ht="27.95" customHeight="1" x14ac:dyDescent="0.25">
      <c r="A100" s="19"/>
      <c r="B100" s="190" t="s">
        <v>109</v>
      </c>
      <c r="C100" s="21"/>
      <c r="D100" s="169" t="s">
        <v>484</v>
      </c>
      <c r="E100" s="21"/>
      <c r="F100" s="166"/>
      <c r="G100" s="32"/>
      <c r="H100" s="10"/>
      <c r="I100" s="106"/>
      <c r="K100" s="192"/>
      <c r="L100" s="192"/>
      <c r="M100" s="192"/>
    </row>
    <row r="101" spans="1:13" s="13" customFormat="1" ht="9.9499999999999993" customHeight="1" x14ac:dyDescent="0.25">
      <c r="A101" s="19"/>
      <c r="B101" s="194"/>
      <c r="C101" s="21"/>
      <c r="D101" s="163"/>
      <c r="E101" s="21"/>
      <c r="F101" s="168"/>
      <c r="G101" s="32"/>
      <c r="H101" s="10"/>
      <c r="I101" s="106"/>
      <c r="K101" s="192"/>
      <c r="L101" s="192"/>
      <c r="M101" s="192"/>
    </row>
    <row r="102" spans="1:13" s="13" customFormat="1" ht="27.95" customHeight="1" x14ac:dyDescent="0.25">
      <c r="A102" s="19"/>
      <c r="B102" s="165" t="s">
        <v>110</v>
      </c>
      <c r="C102" s="195"/>
      <c r="D102" s="195" t="s">
        <v>485</v>
      </c>
      <c r="E102" s="21"/>
      <c r="F102" s="166" t="str">
        <f>IFERROR(ROUND(AVERAGE(F104:F108),0),"")</f>
        <v/>
      </c>
      <c r="G102" s="32"/>
      <c r="H102" s="10"/>
      <c r="I102" s="167" t="str">
        <f>F102</f>
        <v/>
      </c>
      <c r="K102" s="192"/>
      <c r="L102" s="192"/>
      <c r="M102" s="192"/>
    </row>
    <row r="103" spans="1:13" s="13" customFormat="1" ht="9.9499999999999993" customHeight="1" x14ac:dyDescent="0.25">
      <c r="A103" s="19"/>
      <c r="B103" s="165"/>
      <c r="C103" s="195"/>
      <c r="D103" s="163"/>
      <c r="E103" s="21"/>
      <c r="F103" s="168"/>
      <c r="G103" s="32"/>
      <c r="H103" s="10"/>
      <c r="I103" s="106"/>
      <c r="K103" s="192"/>
      <c r="L103" s="192"/>
      <c r="M103" s="192"/>
    </row>
    <row r="104" spans="1:13" s="13" customFormat="1" ht="27.95" customHeight="1" x14ac:dyDescent="0.25">
      <c r="A104" s="19"/>
      <c r="B104" s="190" t="s">
        <v>111</v>
      </c>
      <c r="C104" s="21"/>
      <c r="D104" s="169" t="s">
        <v>486</v>
      </c>
      <c r="E104" s="21"/>
      <c r="F104" s="166"/>
      <c r="G104" s="32"/>
      <c r="H104" s="10"/>
      <c r="I104" s="106"/>
      <c r="K104" s="192"/>
      <c r="L104" s="192"/>
      <c r="M104" s="192"/>
    </row>
    <row r="105" spans="1:13" s="13" customFormat="1" ht="27.95" customHeight="1" x14ac:dyDescent="0.25">
      <c r="A105" s="19"/>
      <c r="B105" s="190" t="s">
        <v>112</v>
      </c>
      <c r="C105" s="21"/>
      <c r="D105" s="169" t="s">
        <v>487</v>
      </c>
      <c r="E105" s="21"/>
      <c r="F105" s="166"/>
      <c r="G105" s="32"/>
      <c r="H105" s="10"/>
      <c r="I105" s="106"/>
      <c r="K105" s="192"/>
      <c r="L105" s="192"/>
      <c r="M105" s="192"/>
    </row>
    <row r="106" spans="1:13" s="13" customFormat="1" ht="27.95" customHeight="1" x14ac:dyDescent="0.25">
      <c r="A106" s="19"/>
      <c r="B106" s="190" t="s">
        <v>113</v>
      </c>
      <c r="C106" s="21"/>
      <c r="D106" s="169" t="s">
        <v>488</v>
      </c>
      <c r="E106" s="21"/>
      <c r="F106" s="166"/>
      <c r="G106" s="32"/>
      <c r="H106" s="10"/>
      <c r="I106" s="106"/>
      <c r="K106" s="192"/>
      <c r="L106" s="192"/>
      <c r="M106" s="192"/>
    </row>
    <row r="107" spans="1:13" s="13" customFormat="1" ht="27.95" customHeight="1" x14ac:dyDescent="0.25">
      <c r="A107" s="19"/>
      <c r="B107" s="190" t="s">
        <v>114</v>
      </c>
      <c r="C107" s="21"/>
      <c r="D107" s="169" t="s">
        <v>489</v>
      </c>
      <c r="E107" s="21"/>
      <c r="F107" s="166"/>
      <c r="G107" s="32"/>
      <c r="H107" s="10"/>
      <c r="I107" s="106"/>
      <c r="K107" s="192"/>
      <c r="L107" s="192"/>
      <c r="M107" s="192"/>
    </row>
    <row r="108" spans="1:13" s="13" customFormat="1" ht="27.95" customHeight="1" x14ac:dyDescent="0.25">
      <c r="A108" s="19"/>
      <c r="B108" s="190" t="s">
        <v>115</v>
      </c>
      <c r="C108" s="21"/>
      <c r="D108" s="169" t="s">
        <v>490</v>
      </c>
      <c r="E108" s="21"/>
      <c r="F108" s="166"/>
      <c r="G108" s="32"/>
      <c r="H108" s="10"/>
      <c r="I108" s="106"/>
      <c r="K108" s="192"/>
      <c r="L108" s="192"/>
      <c r="M108" s="192"/>
    </row>
    <row r="109" spans="1:13" s="13" customFormat="1" ht="9.9499999999999993" customHeight="1" x14ac:dyDescent="0.25">
      <c r="A109" s="19"/>
      <c r="B109" s="194"/>
      <c r="C109" s="21"/>
      <c r="D109" s="163"/>
      <c r="E109" s="21"/>
      <c r="F109" s="168"/>
      <c r="G109" s="32"/>
      <c r="H109" s="10"/>
      <c r="I109" s="106"/>
      <c r="K109" s="192"/>
      <c r="L109" s="192"/>
      <c r="M109" s="192"/>
    </row>
    <row r="110" spans="1:13" s="13" customFormat="1" ht="27.95" customHeight="1" x14ac:dyDescent="0.25">
      <c r="A110" s="19"/>
      <c r="B110" s="165" t="s">
        <v>116</v>
      </c>
      <c r="C110" s="195"/>
      <c r="D110" s="195" t="s">
        <v>491</v>
      </c>
      <c r="E110" s="21"/>
      <c r="F110" s="166" t="str">
        <f>IFERROR(ROUND(AVERAGE(F112:F116),0),"")</f>
        <v/>
      </c>
      <c r="G110" s="32"/>
      <c r="H110" s="10"/>
      <c r="I110" s="167" t="str">
        <f>F110</f>
        <v/>
      </c>
      <c r="K110" s="192"/>
      <c r="L110" s="192"/>
      <c r="M110" s="192"/>
    </row>
    <row r="111" spans="1:13" s="13" customFormat="1" ht="9.9499999999999993" customHeight="1" x14ac:dyDescent="0.25">
      <c r="A111" s="19"/>
      <c r="B111" s="165"/>
      <c r="C111" s="195"/>
      <c r="D111" s="163"/>
      <c r="E111" s="21"/>
      <c r="F111" s="168"/>
      <c r="G111" s="32"/>
      <c r="H111" s="10"/>
      <c r="I111" s="106"/>
      <c r="K111" s="192"/>
      <c r="L111" s="192"/>
      <c r="M111" s="192"/>
    </row>
    <row r="112" spans="1:13" s="13" customFormat="1" ht="27.95" customHeight="1" x14ac:dyDescent="0.25">
      <c r="A112" s="19"/>
      <c r="B112" s="190" t="s">
        <v>117</v>
      </c>
      <c r="C112" s="21"/>
      <c r="D112" s="169" t="s">
        <v>492</v>
      </c>
      <c r="E112" s="21"/>
      <c r="F112" s="166"/>
      <c r="G112" s="32"/>
      <c r="H112" s="10"/>
      <c r="I112" s="106"/>
      <c r="K112" s="192"/>
      <c r="L112" s="192"/>
      <c r="M112" s="192"/>
    </row>
    <row r="113" spans="1:13" s="13" customFormat="1" ht="27.95" customHeight="1" x14ac:dyDescent="0.25">
      <c r="A113" s="19"/>
      <c r="B113" s="190" t="s">
        <v>118</v>
      </c>
      <c r="C113" s="21"/>
      <c r="D113" s="169" t="s">
        <v>493</v>
      </c>
      <c r="E113" s="21"/>
      <c r="F113" s="166"/>
      <c r="G113" s="32"/>
      <c r="H113" s="10"/>
      <c r="I113" s="106"/>
      <c r="K113" s="192"/>
      <c r="L113" s="192"/>
      <c r="M113" s="192"/>
    </row>
    <row r="114" spans="1:13" s="13" customFormat="1" ht="27.95" customHeight="1" x14ac:dyDescent="0.25">
      <c r="A114" s="19"/>
      <c r="B114" s="190" t="s">
        <v>119</v>
      </c>
      <c r="C114" s="21"/>
      <c r="D114" s="169" t="s">
        <v>494</v>
      </c>
      <c r="E114" s="21"/>
      <c r="F114" s="166"/>
      <c r="G114" s="32"/>
      <c r="H114" s="10"/>
      <c r="I114" s="106"/>
      <c r="K114" s="192"/>
      <c r="L114" s="192"/>
      <c r="M114" s="192"/>
    </row>
    <row r="115" spans="1:13" s="13" customFormat="1" ht="27.95" customHeight="1" x14ac:dyDescent="0.25">
      <c r="A115" s="19"/>
      <c r="B115" s="190" t="s">
        <v>120</v>
      </c>
      <c r="C115" s="21"/>
      <c r="D115" s="169" t="s">
        <v>495</v>
      </c>
      <c r="E115" s="21"/>
      <c r="F115" s="166"/>
      <c r="G115" s="32"/>
      <c r="H115" s="10"/>
      <c r="I115" s="106"/>
      <c r="K115" s="192"/>
      <c r="L115" s="192"/>
      <c r="M115" s="192"/>
    </row>
    <row r="116" spans="1:13" s="13" customFormat="1" ht="27.95" customHeight="1" x14ac:dyDescent="0.25">
      <c r="A116" s="19"/>
      <c r="B116" s="190" t="s">
        <v>121</v>
      </c>
      <c r="C116" s="21"/>
      <c r="D116" s="169" t="s">
        <v>496</v>
      </c>
      <c r="E116" s="21"/>
      <c r="F116" s="166"/>
      <c r="G116" s="32"/>
      <c r="H116" s="10"/>
      <c r="I116" s="106"/>
      <c r="K116" s="192"/>
      <c r="L116" s="192"/>
      <c r="M116" s="192"/>
    </row>
    <row r="117" spans="1:13" s="13" customFormat="1" ht="9.9499999999999993" customHeight="1" x14ac:dyDescent="0.25">
      <c r="A117" s="19"/>
      <c r="B117" s="194"/>
      <c r="C117" s="21"/>
      <c r="D117" s="163"/>
      <c r="E117" s="21"/>
      <c r="F117" s="168"/>
      <c r="G117" s="32"/>
      <c r="H117" s="10"/>
      <c r="I117" s="106"/>
      <c r="K117" s="192"/>
      <c r="L117" s="192"/>
      <c r="M117" s="192"/>
    </row>
    <row r="118" spans="1:13" s="13" customFormat="1" ht="27.95" customHeight="1" x14ac:dyDescent="0.25">
      <c r="A118" s="19"/>
      <c r="B118" s="165" t="s">
        <v>122</v>
      </c>
      <c r="C118" s="195"/>
      <c r="D118" s="195" t="s">
        <v>497</v>
      </c>
      <c r="E118" s="21"/>
      <c r="F118" s="166" t="str">
        <f>IFERROR(ROUND(AVERAGE(F120:F124),0),"")</f>
        <v/>
      </c>
      <c r="G118" s="32"/>
      <c r="H118" s="10"/>
      <c r="I118" s="167" t="str">
        <f>F118</f>
        <v/>
      </c>
      <c r="K118" s="192"/>
      <c r="L118" s="192"/>
      <c r="M118" s="192"/>
    </row>
    <row r="119" spans="1:13" s="13" customFormat="1" ht="9.9499999999999993" customHeight="1" x14ac:dyDescent="0.25">
      <c r="A119" s="19"/>
      <c r="B119" s="165"/>
      <c r="C119" s="195"/>
      <c r="D119" s="163"/>
      <c r="E119" s="21"/>
      <c r="F119" s="168"/>
      <c r="G119" s="32"/>
      <c r="H119" s="10"/>
      <c r="I119" s="106"/>
      <c r="K119" s="192"/>
      <c r="L119" s="192"/>
      <c r="M119" s="192"/>
    </row>
    <row r="120" spans="1:13" s="13" customFormat="1" ht="27.95" customHeight="1" x14ac:dyDescent="0.25">
      <c r="A120" s="19"/>
      <c r="B120" s="190" t="s">
        <v>123</v>
      </c>
      <c r="C120" s="21"/>
      <c r="D120" s="169" t="s">
        <v>498</v>
      </c>
      <c r="E120" s="21"/>
      <c r="F120" s="166"/>
      <c r="G120" s="32"/>
      <c r="H120" s="10"/>
      <c r="I120" s="106"/>
      <c r="K120" s="192"/>
      <c r="L120" s="192"/>
      <c r="M120" s="192"/>
    </row>
    <row r="121" spans="1:13" s="13" customFormat="1" ht="27.95" customHeight="1" x14ac:dyDescent="0.25">
      <c r="A121" s="19"/>
      <c r="B121" s="190" t="s">
        <v>124</v>
      </c>
      <c r="C121" s="21"/>
      <c r="D121" s="169" t="s">
        <v>499</v>
      </c>
      <c r="E121" s="21"/>
      <c r="F121" s="166"/>
      <c r="G121" s="32"/>
      <c r="H121" s="10"/>
      <c r="I121" s="106"/>
      <c r="K121" s="192"/>
      <c r="L121" s="192"/>
      <c r="M121" s="192"/>
    </row>
    <row r="122" spans="1:13" s="13" customFormat="1" ht="27.95" customHeight="1" x14ac:dyDescent="0.25">
      <c r="A122" s="19"/>
      <c r="B122" s="190" t="s">
        <v>125</v>
      </c>
      <c r="C122" s="21"/>
      <c r="D122" s="169" t="s">
        <v>500</v>
      </c>
      <c r="E122" s="21"/>
      <c r="F122" s="166"/>
      <c r="G122" s="32"/>
      <c r="H122" s="10"/>
      <c r="I122" s="106"/>
      <c r="K122" s="192"/>
      <c r="L122" s="192"/>
      <c r="M122" s="192"/>
    </row>
    <row r="123" spans="1:13" s="13" customFormat="1" ht="27.95" customHeight="1" x14ac:dyDescent="0.25">
      <c r="A123" s="19"/>
      <c r="B123" s="190" t="s">
        <v>126</v>
      </c>
      <c r="C123" s="21"/>
      <c r="D123" s="169" t="s">
        <v>501</v>
      </c>
      <c r="E123" s="21"/>
      <c r="F123" s="166"/>
      <c r="G123" s="32"/>
      <c r="H123" s="10"/>
      <c r="I123" s="106"/>
      <c r="K123" s="192"/>
      <c r="L123" s="192"/>
      <c r="M123" s="192"/>
    </row>
    <row r="124" spans="1:13" s="13" customFormat="1" ht="27.95" customHeight="1" x14ac:dyDescent="0.25">
      <c r="A124" s="19"/>
      <c r="B124" s="190" t="s">
        <v>127</v>
      </c>
      <c r="C124" s="21"/>
      <c r="D124" s="169" t="s">
        <v>502</v>
      </c>
      <c r="E124" s="21"/>
      <c r="F124" s="166"/>
      <c r="G124" s="32"/>
      <c r="H124" s="10"/>
      <c r="I124" s="106"/>
      <c r="K124" s="192"/>
      <c r="L124" s="192"/>
      <c r="M124" s="192"/>
    </row>
    <row r="125" spans="1:13" s="13" customFormat="1" ht="9.9499999999999993" customHeight="1" x14ac:dyDescent="0.25">
      <c r="A125" s="19"/>
      <c r="B125" s="194"/>
      <c r="C125" s="21"/>
      <c r="D125" s="163"/>
      <c r="E125" s="21"/>
      <c r="F125" s="31"/>
      <c r="G125" s="32"/>
      <c r="H125" s="10"/>
      <c r="I125" s="106"/>
      <c r="K125" s="192"/>
      <c r="L125" s="192"/>
      <c r="M125" s="192"/>
    </row>
    <row r="126" spans="1:13" s="13" customFormat="1" ht="18" customHeight="1" x14ac:dyDescent="0.25">
      <c r="A126" s="19"/>
      <c r="B126" s="193" t="s">
        <v>128</v>
      </c>
      <c r="C126" s="196"/>
      <c r="D126" s="196" t="s">
        <v>503</v>
      </c>
      <c r="E126" s="21"/>
      <c r="F126" s="31"/>
      <c r="G126" s="32"/>
      <c r="H126" s="10"/>
      <c r="I126" s="106"/>
      <c r="K126" s="192"/>
      <c r="L126" s="192"/>
      <c r="M126" s="192"/>
    </row>
    <row r="127" spans="1:13" s="13" customFormat="1" ht="27.95" customHeight="1" x14ac:dyDescent="0.25">
      <c r="A127" s="19"/>
      <c r="B127" s="165" t="s">
        <v>129</v>
      </c>
      <c r="C127" s="195"/>
      <c r="D127" s="195" t="s">
        <v>504</v>
      </c>
      <c r="E127" s="21"/>
      <c r="F127" s="166" t="str">
        <f>IFERROR(ROUND(AVERAGE(F129:F133),0),"")</f>
        <v/>
      </c>
      <c r="G127" s="32"/>
      <c r="H127" s="10"/>
      <c r="I127" s="167" t="str">
        <f>F127</f>
        <v/>
      </c>
      <c r="K127" s="192"/>
      <c r="L127" s="192"/>
      <c r="M127" s="192"/>
    </row>
    <row r="128" spans="1:13" s="13" customFormat="1" ht="9.9499999999999993" customHeight="1" x14ac:dyDescent="0.25">
      <c r="A128" s="19"/>
      <c r="B128" s="165"/>
      <c r="C128" s="195"/>
      <c r="D128" s="163"/>
      <c r="E128" s="21"/>
      <c r="F128" s="31"/>
      <c r="G128" s="32"/>
      <c r="H128" s="10"/>
      <c r="I128" s="106"/>
      <c r="K128" s="192"/>
      <c r="L128" s="192"/>
      <c r="M128" s="192"/>
    </row>
    <row r="129" spans="1:13" s="13" customFormat="1" ht="27.95" customHeight="1" x14ac:dyDescent="0.25">
      <c r="A129" s="19"/>
      <c r="B129" s="190" t="s">
        <v>130</v>
      </c>
      <c r="C129" s="21"/>
      <c r="D129" s="169" t="s">
        <v>505</v>
      </c>
      <c r="E129" s="21"/>
      <c r="F129" s="166"/>
      <c r="G129" s="32"/>
      <c r="H129" s="10"/>
      <c r="I129" s="106"/>
      <c r="K129" s="192"/>
      <c r="L129" s="192"/>
      <c r="M129" s="192"/>
    </row>
    <row r="130" spans="1:13" s="13" customFormat="1" ht="27.95" customHeight="1" x14ac:dyDescent="0.25">
      <c r="A130" s="19"/>
      <c r="B130" s="190" t="s">
        <v>131</v>
      </c>
      <c r="C130" s="21"/>
      <c r="D130" s="169" t="s">
        <v>506</v>
      </c>
      <c r="E130" s="21"/>
      <c r="F130" s="166"/>
      <c r="G130" s="32"/>
      <c r="H130" s="10"/>
      <c r="I130" s="106"/>
      <c r="K130" s="192"/>
      <c r="L130" s="192"/>
      <c r="M130" s="192"/>
    </row>
    <row r="131" spans="1:13" s="13" customFormat="1" ht="27.95" customHeight="1" x14ac:dyDescent="0.25">
      <c r="A131" s="19"/>
      <c r="B131" s="190" t="s">
        <v>132</v>
      </c>
      <c r="C131" s="21"/>
      <c r="D131" s="169" t="s">
        <v>507</v>
      </c>
      <c r="E131" s="21"/>
      <c r="F131" s="166"/>
      <c r="G131" s="32"/>
      <c r="H131" s="10"/>
      <c r="I131" s="106"/>
      <c r="K131" s="192"/>
      <c r="L131" s="192"/>
      <c r="M131" s="192"/>
    </row>
    <row r="132" spans="1:13" s="13" customFormat="1" ht="27.95" customHeight="1" x14ac:dyDescent="0.25">
      <c r="A132" s="19"/>
      <c r="B132" s="190" t="s">
        <v>133</v>
      </c>
      <c r="C132" s="21"/>
      <c r="D132" s="169" t="s">
        <v>508</v>
      </c>
      <c r="E132" s="21"/>
      <c r="F132" s="166"/>
      <c r="G132" s="32"/>
      <c r="H132" s="10"/>
      <c r="I132" s="106"/>
      <c r="K132" s="192"/>
      <c r="L132" s="192"/>
      <c r="M132" s="192"/>
    </row>
    <row r="133" spans="1:13" s="13" customFormat="1" ht="27.95" customHeight="1" x14ac:dyDescent="0.25">
      <c r="A133" s="19"/>
      <c r="B133" s="190" t="s">
        <v>134</v>
      </c>
      <c r="C133" s="21"/>
      <c r="D133" s="169" t="s">
        <v>509</v>
      </c>
      <c r="E133" s="21"/>
      <c r="F133" s="166"/>
      <c r="G133" s="32"/>
      <c r="H133" s="10"/>
      <c r="I133" s="106"/>
      <c r="K133" s="192"/>
      <c r="L133" s="192"/>
      <c r="M133" s="192"/>
    </row>
    <row r="134" spans="1:13" s="13" customFormat="1" ht="9.9499999999999993" customHeight="1" x14ac:dyDescent="0.25">
      <c r="A134" s="19"/>
      <c r="B134" s="194"/>
      <c r="C134" s="21"/>
      <c r="D134" s="163"/>
      <c r="E134" s="21"/>
      <c r="F134" s="31"/>
      <c r="G134" s="32"/>
      <c r="H134" s="10"/>
      <c r="I134" s="106"/>
      <c r="K134" s="192"/>
      <c r="L134" s="192"/>
      <c r="M134" s="192"/>
    </row>
    <row r="135" spans="1:13" s="13" customFormat="1" ht="27.95" customHeight="1" x14ac:dyDescent="0.25">
      <c r="A135" s="19"/>
      <c r="B135" s="165" t="s">
        <v>135</v>
      </c>
      <c r="C135" s="195"/>
      <c r="D135" s="195" t="s">
        <v>510</v>
      </c>
      <c r="E135" s="21"/>
      <c r="F135" s="166" t="str">
        <f>IFERROR(ROUND(AVERAGE(F137:F139),0),"")</f>
        <v/>
      </c>
      <c r="G135" s="32"/>
      <c r="H135" s="10"/>
      <c r="I135" s="167" t="str">
        <f>F135</f>
        <v/>
      </c>
      <c r="K135" s="192"/>
      <c r="L135" s="192"/>
      <c r="M135" s="192"/>
    </row>
    <row r="136" spans="1:13" s="13" customFormat="1" ht="9.9499999999999993" customHeight="1" x14ac:dyDescent="0.25">
      <c r="A136" s="19"/>
      <c r="B136" s="165"/>
      <c r="C136" s="195"/>
      <c r="D136" s="163"/>
      <c r="E136" s="21"/>
      <c r="F136" s="31"/>
      <c r="G136" s="32"/>
      <c r="H136" s="10"/>
      <c r="I136" s="106"/>
      <c r="K136" s="192"/>
      <c r="L136" s="192"/>
      <c r="M136" s="192"/>
    </row>
    <row r="137" spans="1:13" s="13" customFormat="1" ht="27.95" customHeight="1" x14ac:dyDescent="0.25">
      <c r="A137" s="19"/>
      <c r="B137" s="190" t="s">
        <v>136</v>
      </c>
      <c r="C137" s="21"/>
      <c r="D137" s="169" t="s">
        <v>511</v>
      </c>
      <c r="E137" s="21"/>
      <c r="F137" s="166"/>
      <c r="G137" s="32"/>
      <c r="H137" s="10"/>
      <c r="I137" s="106"/>
      <c r="K137" s="192"/>
      <c r="L137" s="192"/>
      <c r="M137" s="192"/>
    </row>
    <row r="138" spans="1:13" s="13" customFormat="1" ht="27.95" customHeight="1" x14ac:dyDescent="0.25">
      <c r="A138" s="19"/>
      <c r="B138" s="190" t="s">
        <v>137</v>
      </c>
      <c r="C138" s="21"/>
      <c r="D138" s="169" t="s">
        <v>512</v>
      </c>
      <c r="E138" s="21"/>
      <c r="F138" s="166"/>
      <c r="G138" s="32"/>
      <c r="H138" s="10"/>
      <c r="I138" s="106"/>
      <c r="K138" s="192"/>
      <c r="L138" s="192"/>
      <c r="M138" s="192"/>
    </row>
    <row r="139" spans="1:13" s="13" customFormat="1" ht="27.95" customHeight="1" x14ac:dyDescent="0.25">
      <c r="A139" s="19"/>
      <c r="B139" s="190" t="s">
        <v>138</v>
      </c>
      <c r="C139" s="21"/>
      <c r="D139" s="169" t="s">
        <v>513</v>
      </c>
      <c r="E139" s="21"/>
      <c r="F139" s="166"/>
      <c r="G139" s="32"/>
      <c r="H139" s="10"/>
      <c r="I139" s="106"/>
      <c r="K139" s="192"/>
      <c r="L139" s="192"/>
      <c r="M139" s="192"/>
    </row>
    <row r="140" spans="1:13" s="13" customFormat="1" ht="9.9499999999999993" customHeight="1" x14ac:dyDescent="0.25">
      <c r="A140" s="19"/>
      <c r="B140" s="194"/>
      <c r="C140" s="21"/>
      <c r="D140" s="163"/>
      <c r="E140" s="21"/>
      <c r="F140" s="31"/>
      <c r="G140" s="32"/>
      <c r="H140" s="10"/>
      <c r="I140" s="106"/>
      <c r="K140" s="192"/>
      <c r="L140" s="192"/>
      <c r="M140" s="192"/>
    </row>
    <row r="141" spans="1:13" s="13" customFormat="1" ht="27.95" customHeight="1" x14ac:dyDescent="0.25">
      <c r="A141" s="19"/>
      <c r="B141" s="165" t="s">
        <v>139</v>
      </c>
      <c r="C141" s="195"/>
      <c r="D141" s="195" t="s">
        <v>514</v>
      </c>
      <c r="E141" s="21"/>
      <c r="F141" s="166" t="str">
        <f>IFERROR(ROUND(AVERAGE(F143:F146),0),"")</f>
        <v/>
      </c>
      <c r="G141" s="32"/>
      <c r="H141" s="10"/>
      <c r="I141" s="167" t="str">
        <f>F141</f>
        <v/>
      </c>
      <c r="K141" s="192"/>
      <c r="L141" s="192"/>
      <c r="M141" s="192"/>
    </row>
    <row r="142" spans="1:13" s="13" customFormat="1" ht="9.9499999999999993" customHeight="1" x14ac:dyDescent="0.25">
      <c r="A142" s="19"/>
      <c r="B142" s="165"/>
      <c r="C142" s="195"/>
      <c r="D142" s="163"/>
      <c r="E142" s="21"/>
      <c r="F142" s="31"/>
      <c r="G142" s="32"/>
      <c r="H142" s="10"/>
      <c r="I142" s="106"/>
      <c r="K142" s="192"/>
      <c r="L142" s="192"/>
      <c r="M142" s="192"/>
    </row>
    <row r="143" spans="1:13" s="13" customFormat="1" ht="27.95" customHeight="1" x14ac:dyDescent="0.25">
      <c r="A143" s="19"/>
      <c r="B143" s="190" t="s">
        <v>140</v>
      </c>
      <c r="C143" s="21"/>
      <c r="D143" s="169" t="s">
        <v>515</v>
      </c>
      <c r="E143" s="21"/>
      <c r="F143" s="166"/>
      <c r="G143" s="32"/>
      <c r="H143" s="10"/>
      <c r="I143" s="106"/>
      <c r="K143" s="192"/>
      <c r="L143" s="192"/>
      <c r="M143" s="192"/>
    </row>
    <row r="144" spans="1:13" s="13" customFormat="1" ht="27.95" customHeight="1" x14ac:dyDescent="0.25">
      <c r="A144" s="19"/>
      <c r="B144" s="190" t="s">
        <v>141</v>
      </c>
      <c r="C144" s="21"/>
      <c r="D144" s="169" t="s">
        <v>516</v>
      </c>
      <c r="E144" s="21"/>
      <c r="F144" s="166"/>
      <c r="G144" s="32"/>
      <c r="H144" s="10"/>
      <c r="I144" s="106"/>
      <c r="K144" s="192"/>
      <c r="L144" s="192"/>
      <c r="M144" s="192"/>
    </row>
    <row r="145" spans="1:13" s="13" customFormat="1" ht="27.95" customHeight="1" x14ac:dyDescent="0.25">
      <c r="A145" s="19"/>
      <c r="B145" s="190" t="s">
        <v>142</v>
      </c>
      <c r="C145" s="21"/>
      <c r="D145" s="169" t="s">
        <v>517</v>
      </c>
      <c r="E145" s="21"/>
      <c r="F145" s="166"/>
      <c r="G145" s="32"/>
      <c r="H145" s="10"/>
      <c r="I145" s="106"/>
      <c r="K145" s="192"/>
      <c r="L145" s="192"/>
      <c r="M145" s="192"/>
    </row>
    <row r="146" spans="1:13" s="13" customFormat="1" ht="27.95" customHeight="1" x14ac:dyDescent="0.25">
      <c r="A146" s="19"/>
      <c r="B146" s="190" t="s">
        <v>143</v>
      </c>
      <c r="C146" s="21"/>
      <c r="D146" s="169" t="s">
        <v>518</v>
      </c>
      <c r="E146" s="21"/>
      <c r="F146" s="166"/>
      <c r="G146" s="32"/>
      <c r="H146" s="10"/>
      <c r="I146" s="106"/>
      <c r="K146" s="192"/>
      <c r="L146" s="192"/>
      <c r="M146" s="192"/>
    </row>
    <row r="147" spans="1:13" s="13" customFormat="1" ht="9.9499999999999993" customHeight="1" x14ac:dyDescent="0.25">
      <c r="A147" s="19"/>
      <c r="B147" s="194"/>
      <c r="C147" s="21"/>
      <c r="D147" s="163"/>
      <c r="E147" s="21"/>
      <c r="F147" s="31"/>
      <c r="G147" s="32"/>
      <c r="H147" s="10"/>
      <c r="I147" s="106"/>
      <c r="K147" s="192"/>
      <c r="L147" s="192"/>
      <c r="M147" s="192"/>
    </row>
    <row r="148" spans="1:13" s="13" customFormat="1" ht="27.95" customHeight="1" x14ac:dyDescent="0.25">
      <c r="A148" s="19"/>
      <c r="B148" s="165" t="s">
        <v>144</v>
      </c>
      <c r="C148" s="195"/>
      <c r="D148" s="195" t="s">
        <v>519</v>
      </c>
      <c r="E148" s="21"/>
      <c r="F148" s="166" t="str">
        <f>IFERROR(ROUND(AVERAGE(F150:F154),0),"")</f>
        <v/>
      </c>
      <c r="G148" s="32"/>
      <c r="H148" s="10"/>
      <c r="I148" s="167" t="str">
        <f>F148</f>
        <v/>
      </c>
      <c r="K148" s="192"/>
      <c r="L148" s="192"/>
      <c r="M148" s="192"/>
    </row>
    <row r="149" spans="1:13" s="13" customFormat="1" ht="9.9499999999999993" customHeight="1" x14ac:dyDescent="0.25">
      <c r="A149" s="19"/>
      <c r="B149" s="165"/>
      <c r="C149" s="195"/>
      <c r="D149" s="163"/>
      <c r="E149" s="21"/>
      <c r="F149" s="31"/>
      <c r="G149" s="32"/>
      <c r="H149" s="10"/>
      <c r="I149" s="106"/>
      <c r="K149" s="192"/>
      <c r="L149" s="192"/>
      <c r="M149" s="192"/>
    </row>
    <row r="150" spans="1:13" s="13" customFormat="1" ht="27.95" customHeight="1" x14ac:dyDescent="0.25">
      <c r="A150" s="19"/>
      <c r="B150" s="190" t="s">
        <v>145</v>
      </c>
      <c r="C150" s="21"/>
      <c r="D150" s="169" t="s">
        <v>520</v>
      </c>
      <c r="E150" s="21"/>
      <c r="F150" s="166"/>
      <c r="G150" s="32"/>
      <c r="H150" s="10"/>
      <c r="I150" s="106"/>
      <c r="K150" s="192"/>
      <c r="L150" s="192"/>
      <c r="M150" s="192"/>
    </row>
    <row r="151" spans="1:13" s="13" customFormat="1" ht="27.95" customHeight="1" x14ac:dyDescent="0.25">
      <c r="A151" s="19"/>
      <c r="B151" s="190" t="s">
        <v>146</v>
      </c>
      <c r="C151" s="21"/>
      <c r="D151" s="169" t="s">
        <v>521</v>
      </c>
      <c r="E151" s="21"/>
      <c r="F151" s="166"/>
      <c r="G151" s="32"/>
      <c r="H151" s="10"/>
      <c r="I151" s="106"/>
      <c r="K151" s="192"/>
      <c r="L151" s="192"/>
      <c r="M151" s="192"/>
    </row>
    <row r="152" spans="1:13" s="13" customFormat="1" ht="27.95" customHeight="1" x14ac:dyDescent="0.25">
      <c r="A152" s="19"/>
      <c r="B152" s="190" t="s">
        <v>147</v>
      </c>
      <c r="C152" s="21"/>
      <c r="D152" s="169" t="s">
        <v>522</v>
      </c>
      <c r="E152" s="21"/>
      <c r="F152" s="166"/>
      <c r="G152" s="32"/>
      <c r="H152" s="10"/>
      <c r="I152" s="106"/>
      <c r="K152" s="192"/>
      <c r="L152" s="192"/>
      <c r="M152" s="192"/>
    </row>
    <row r="153" spans="1:13" s="13" customFormat="1" ht="27.95" customHeight="1" x14ac:dyDescent="0.25">
      <c r="A153" s="19"/>
      <c r="B153" s="190" t="s">
        <v>148</v>
      </c>
      <c r="C153" s="21"/>
      <c r="D153" s="169" t="s">
        <v>523</v>
      </c>
      <c r="E153" s="21"/>
      <c r="F153" s="166"/>
      <c r="G153" s="32"/>
      <c r="H153" s="10"/>
      <c r="I153" s="106"/>
      <c r="K153" s="192"/>
      <c r="L153" s="192"/>
      <c r="M153" s="192"/>
    </row>
    <row r="154" spans="1:13" s="13" customFormat="1" ht="27.95" customHeight="1" x14ac:dyDescent="0.25">
      <c r="A154" s="19"/>
      <c r="B154" s="190" t="s">
        <v>149</v>
      </c>
      <c r="C154" s="21"/>
      <c r="D154" s="169" t="s">
        <v>524</v>
      </c>
      <c r="E154" s="21"/>
      <c r="F154" s="166"/>
      <c r="G154" s="32"/>
      <c r="H154" s="10"/>
      <c r="I154" s="106"/>
      <c r="K154" s="192"/>
      <c r="L154" s="192"/>
      <c r="M154" s="192"/>
    </row>
    <row r="155" spans="1:13" s="13" customFormat="1" ht="9.9499999999999993" customHeight="1" x14ac:dyDescent="0.25">
      <c r="A155" s="19"/>
      <c r="B155" s="194"/>
      <c r="C155" s="21"/>
      <c r="D155" s="163"/>
      <c r="E155" s="21"/>
      <c r="F155" s="31"/>
      <c r="G155" s="32"/>
      <c r="H155" s="10"/>
      <c r="I155" s="106"/>
      <c r="K155" s="192"/>
      <c r="L155" s="192"/>
      <c r="M155" s="192"/>
    </row>
    <row r="156" spans="1:13" s="13" customFormat="1" ht="27.95" customHeight="1" x14ac:dyDescent="0.25">
      <c r="A156" s="19"/>
      <c r="B156" s="165" t="s">
        <v>150</v>
      </c>
      <c r="C156" s="195"/>
      <c r="D156" s="195" t="s">
        <v>525</v>
      </c>
      <c r="E156" s="21"/>
      <c r="F156" s="166" t="str">
        <f>IFERROR(ROUND(AVERAGE(F158:F161),0),"")</f>
        <v/>
      </c>
      <c r="G156" s="32"/>
      <c r="H156" s="10"/>
      <c r="I156" s="167" t="str">
        <f>F156</f>
        <v/>
      </c>
      <c r="K156" s="192"/>
      <c r="L156" s="192"/>
      <c r="M156" s="192"/>
    </row>
    <row r="157" spans="1:13" s="13" customFormat="1" ht="9.9499999999999993" customHeight="1" x14ac:dyDescent="0.25">
      <c r="A157" s="19"/>
      <c r="B157" s="165"/>
      <c r="C157" s="195"/>
      <c r="D157" s="163"/>
      <c r="E157" s="21"/>
      <c r="F157" s="31"/>
      <c r="G157" s="32"/>
      <c r="H157" s="10"/>
      <c r="I157" s="106"/>
      <c r="K157" s="192"/>
      <c r="L157" s="192"/>
      <c r="M157" s="192"/>
    </row>
    <row r="158" spans="1:13" s="13" customFormat="1" ht="27.95" customHeight="1" x14ac:dyDescent="0.25">
      <c r="A158" s="19"/>
      <c r="B158" s="190" t="s">
        <v>151</v>
      </c>
      <c r="C158" s="21"/>
      <c r="D158" s="169" t="s">
        <v>526</v>
      </c>
      <c r="E158" s="21"/>
      <c r="F158" s="166"/>
      <c r="G158" s="32"/>
      <c r="H158" s="10"/>
      <c r="I158" s="106"/>
      <c r="K158" s="192"/>
      <c r="L158" s="192"/>
      <c r="M158" s="192"/>
    </row>
    <row r="159" spans="1:13" s="13" customFormat="1" ht="27.95" customHeight="1" x14ac:dyDescent="0.25">
      <c r="A159" s="19"/>
      <c r="B159" s="190" t="s">
        <v>152</v>
      </c>
      <c r="C159" s="21"/>
      <c r="D159" s="169" t="s">
        <v>527</v>
      </c>
      <c r="E159" s="21"/>
      <c r="F159" s="166"/>
      <c r="G159" s="32"/>
      <c r="H159" s="10"/>
      <c r="I159" s="106"/>
      <c r="K159" s="192"/>
      <c r="L159" s="192"/>
      <c r="M159" s="192"/>
    </row>
    <row r="160" spans="1:13" s="13" customFormat="1" ht="27.95" customHeight="1" x14ac:dyDescent="0.25">
      <c r="A160" s="19"/>
      <c r="B160" s="190" t="s">
        <v>153</v>
      </c>
      <c r="C160" s="21"/>
      <c r="D160" s="169" t="s">
        <v>528</v>
      </c>
      <c r="E160" s="21"/>
      <c r="F160" s="166"/>
      <c r="G160" s="32"/>
      <c r="H160" s="10"/>
      <c r="I160" s="106"/>
      <c r="K160" s="192"/>
      <c r="L160" s="192"/>
      <c r="M160" s="192"/>
    </row>
    <row r="161" spans="1:13" s="13" customFormat="1" ht="27.95" customHeight="1" x14ac:dyDescent="0.25">
      <c r="A161" s="19"/>
      <c r="B161" s="190" t="s">
        <v>154</v>
      </c>
      <c r="C161" s="21"/>
      <c r="D161" s="169" t="s">
        <v>529</v>
      </c>
      <c r="E161" s="21"/>
      <c r="F161" s="166"/>
      <c r="G161" s="32"/>
      <c r="H161" s="10"/>
      <c r="I161" s="106"/>
      <c r="K161" s="192"/>
      <c r="L161" s="192"/>
      <c r="M161" s="192"/>
    </row>
    <row r="162" spans="1:13" s="13" customFormat="1" ht="9.9499999999999993" customHeight="1" x14ac:dyDescent="0.25">
      <c r="A162" s="19"/>
      <c r="B162" s="194"/>
      <c r="C162" s="21"/>
      <c r="D162" s="163"/>
      <c r="E162" s="21"/>
      <c r="F162" s="31"/>
      <c r="G162" s="32"/>
      <c r="H162" s="10"/>
      <c r="I162" s="106"/>
      <c r="K162" s="192"/>
      <c r="L162" s="192"/>
      <c r="M162" s="192"/>
    </row>
    <row r="163" spans="1:13" s="13" customFormat="1" ht="27.95" customHeight="1" x14ac:dyDescent="0.25">
      <c r="A163" s="19"/>
      <c r="B163" s="165" t="s">
        <v>155</v>
      </c>
      <c r="C163" s="195"/>
      <c r="D163" s="195" t="s">
        <v>530</v>
      </c>
      <c r="E163" s="21"/>
      <c r="F163" s="166" t="str">
        <f>IFERROR(ROUND(AVERAGE(F165:F169),0),"")</f>
        <v/>
      </c>
      <c r="G163" s="32"/>
      <c r="H163" s="10"/>
      <c r="I163" s="167" t="str">
        <f>F163</f>
        <v/>
      </c>
      <c r="K163" s="192"/>
      <c r="L163" s="192"/>
      <c r="M163" s="192"/>
    </row>
    <row r="164" spans="1:13" s="13" customFormat="1" ht="9.9499999999999993" customHeight="1" x14ac:dyDescent="0.25">
      <c r="A164" s="19"/>
      <c r="B164" s="165"/>
      <c r="C164" s="195"/>
      <c r="D164" s="163"/>
      <c r="E164" s="21"/>
      <c r="F164" s="31"/>
      <c r="G164" s="32"/>
      <c r="H164" s="10"/>
      <c r="I164" s="106"/>
      <c r="K164" s="192"/>
      <c r="L164" s="192"/>
      <c r="M164" s="192"/>
    </row>
    <row r="165" spans="1:13" s="13" customFormat="1" ht="27.95" customHeight="1" x14ac:dyDescent="0.25">
      <c r="A165" s="19"/>
      <c r="B165" s="190" t="s">
        <v>156</v>
      </c>
      <c r="C165" s="21"/>
      <c r="D165" s="169" t="s">
        <v>531</v>
      </c>
      <c r="E165" s="21"/>
      <c r="F165" s="166"/>
      <c r="G165" s="32"/>
      <c r="H165" s="10"/>
      <c r="I165" s="106"/>
      <c r="K165" s="192"/>
      <c r="L165" s="192"/>
      <c r="M165" s="192"/>
    </row>
    <row r="166" spans="1:13" s="13" customFormat="1" ht="27.95" customHeight="1" x14ac:dyDescent="0.25">
      <c r="A166" s="19"/>
      <c r="B166" s="190" t="s">
        <v>157</v>
      </c>
      <c r="C166" s="21"/>
      <c r="D166" s="169" t="s">
        <v>532</v>
      </c>
      <c r="E166" s="21"/>
      <c r="F166" s="166"/>
      <c r="G166" s="32"/>
      <c r="H166" s="10"/>
      <c r="I166" s="106"/>
      <c r="K166" s="192"/>
      <c r="L166" s="192"/>
      <c r="M166" s="192"/>
    </row>
    <row r="167" spans="1:13" s="13" customFormat="1" ht="27.95" customHeight="1" x14ac:dyDescent="0.25">
      <c r="A167" s="19"/>
      <c r="B167" s="190" t="s">
        <v>158</v>
      </c>
      <c r="C167" s="21"/>
      <c r="D167" s="169" t="s">
        <v>533</v>
      </c>
      <c r="E167" s="21"/>
      <c r="F167" s="166"/>
      <c r="G167" s="32"/>
      <c r="H167" s="10"/>
      <c r="I167" s="106"/>
      <c r="K167" s="192"/>
      <c r="L167" s="192"/>
      <c r="M167" s="192"/>
    </row>
    <row r="168" spans="1:13" s="13" customFormat="1" ht="27.95" customHeight="1" x14ac:dyDescent="0.25">
      <c r="A168" s="19"/>
      <c r="B168" s="190" t="s">
        <v>159</v>
      </c>
      <c r="C168" s="21"/>
      <c r="D168" s="169" t="s">
        <v>534</v>
      </c>
      <c r="E168" s="21"/>
      <c r="F168" s="166"/>
      <c r="G168" s="32"/>
      <c r="H168" s="10"/>
      <c r="I168" s="106"/>
      <c r="K168" s="192"/>
      <c r="L168" s="192"/>
      <c r="M168" s="192"/>
    </row>
    <row r="169" spans="1:13" s="13" customFormat="1" ht="27.95" customHeight="1" x14ac:dyDescent="0.25">
      <c r="A169" s="19"/>
      <c r="B169" s="190" t="s">
        <v>160</v>
      </c>
      <c r="C169" s="21"/>
      <c r="D169" s="169" t="s">
        <v>535</v>
      </c>
      <c r="E169" s="21"/>
      <c r="F169" s="166"/>
      <c r="G169" s="32"/>
      <c r="H169" s="10"/>
      <c r="I169" s="106"/>
      <c r="K169" s="192"/>
      <c r="L169" s="192"/>
      <c r="M169" s="192"/>
    </row>
    <row r="170" spans="1:13" s="13" customFormat="1" ht="9.9499999999999993" customHeight="1" x14ac:dyDescent="0.25">
      <c r="A170" s="19"/>
      <c r="B170" s="194"/>
      <c r="C170" s="21"/>
      <c r="D170" s="163"/>
      <c r="E170" s="21"/>
      <c r="F170" s="31"/>
      <c r="G170" s="32"/>
      <c r="H170" s="10"/>
      <c r="I170" s="106"/>
      <c r="K170" s="192"/>
      <c r="L170" s="192"/>
      <c r="M170" s="192"/>
    </row>
    <row r="171" spans="1:13" s="13" customFormat="1" ht="27.95" customHeight="1" x14ac:dyDescent="0.25">
      <c r="A171" s="19"/>
      <c r="B171" s="165" t="s">
        <v>161</v>
      </c>
      <c r="C171" s="195"/>
      <c r="D171" s="195" t="s">
        <v>536</v>
      </c>
      <c r="E171" s="21"/>
      <c r="F171" s="166" t="str">
        <f>IFERROR(ROUND(AVERAGE(F173:F177),0),"")</f>
        <v/>
      </c>
      <c r="G171" s="32"/>
      <c r="H171" s="10"/>
      <c r="I171" s="167" t="str">
        <f>F171</f>
        <v/>
      </c>
      <c r="K171" s="192"/>
      <c r="L171" s="192"/>
      <c r="M171" s="192"/>
    </row>
    <row r="172" spans="1:13" s="13" customFormat="1" ht="9.9499999999999993" customHeight="1" x14ac:dyDescent="0.25">
      <c r="A172" s="19"/>
      <c r="B172" s="165"/>
      <c r="C172" s="195"/>
      <c r="D172" s="163"/>
      <c r="E172" s="21"/>
      <c r="F172" s="31"/>
      <c r="G172" s="32"/>
      <c r="H172" s="10"/>
      <c r="I172" s="106"/>
      <c r="K172" s="192"/>
      <c r="L172" s="192"/>
      <c r="M172" s="192"/>
    </row>
    <row r="173" spans="1:13" s="13" customFormat="1" ht="27.95" customHeight="1" x14ac:dyDescent="0.25">
      <c r="A173" s="19"/>
      <c r="B173" s="190" t="s">
        <v>162</v>
      </c>
      <c r="C173" s="21"/>
      <c r="D173" s="169" t="s">
        <v>537</v>
      </c>
      <c r="E173" s="21"/>
      <c r="F173" s="166"/>
      <c r="G173" s="32"/>
      <c r="H173" s="10"/>
      <c r="I173" s="106"/>
      <c r="K173" s="192"/>
      <c r="L173" s="192"/>
      <c r="M173" s="192"/>
    </row>
    <row r="174" spans="1:13" s="13" customFormat="1" ht="27.95" customHeight="1" x14ac:dyDescent="0.25">
      <c r="A174" s="19"/>
      <c r="B174" s="190" t="s">
        <v>163</v>
      </c>
      <c r="C174" s="21"/>
      <c r="D174" s="169" t="s">
        <v>538</v>
      </c>
      <c r="E174" s="21"/>
      <c r="F174" s="166"/>
      <c r="G174" s="32"/>
      <c r="H174" s="10"/>
      <c r="I174" s="106"/>
      <c r="K174" s="192"/>
      <c r="L174" s="192"/>
      <c r="M174" s="192"/>
    </row>
    <row r="175" spans="1:13" s="13" customFormat="1" ht="27.95" customHeight="1" x14ac:dyDescent="0.25">
      <c r="A175" s="19"/>
      <c r="B175" s="190" t="s">
        <v>164</v>
      </c>
      <c r="C175" s="21"/>
      <c r="D175" s="169" t="s">
        <v>539</v>
      </c>
      <c r="E175" s="21"/>
      <c r="F175" s="166"/>
      <c r="G175" s="32"/>
      <c r="H175" s="10"/>
      <c r="I175" s="106"/>
      <c r="K175" s="192"/>
      <c r="L175" s="192"/>
      <c r="M175" s="192"/>
    </row>
    <row r="176" spans="1:13" s="13" customFormat="1" ht="27.95" customHeight="1" x14ac:dyDescent="0.25">
      <c r="A176" s="19"/>
      <c r="B176" s="190" t="s">
        <v>165</v>
      </c>
      <c r="C176" s="21"/>
      <c r="D176" s="169" t="s">
        <v>540</v>
      </c>
      <c r="E176" s="21"/>
      <c r="F176" s="166"/>
      <c r="G176" s="32"/>
      <c r="H176" s="10"/>
      <c r="I176" s="106"/>
      <c r="K176" s="192"/>
      <c r="L176" s="192"/>
      <c r="M176" s="192"/>
    </row>
    <row r="177" spans="1:13" s="13" customFormat="1" ht="27.95" customHeight="1" x14ac:dyDescent="0.25">
      <c r="A177" s="19"/>
      <c r="B177" s="190" t="s">
        <v>166</v>
      </c>
      <c r="C177" s="21"/>
      <c r="D177" s="169" t="s">
        <v>541</v>
      </c>
      <c r="E177" s="21"/>
      <c r="F177" s="166"/>
      <c r="G177" s="32"/>
      <c r="H177" s="10"/>
      <c r="I177" s="106"/>
      <c r="K177" s="192"/>
      <c r="L177" s="192"/>
      <c r="M177" s="192"/>
    </row>
    <row r="178" spans="1:13" s="13" customFormat="1" ht="9.9499999999999993" customHeight="1" x14ac:dyDescent="0.25">
      <c r="A178" s="19"/>
      <c r="B178" s="194"/>
      <c r="C178" s="21"/>
      <c r="D178" s="163"/>
      <c r="E178" s="21"/>
      <c r="F178" s="31"/>
      <c r="G178" s="32"/>
      <c r="H178" s="10"/>
      <c r="I178" s="106"/>
      <c r="K178" s="192"/>
      <c r="L178" s="192"/>
      <c r="M178" s="192"/>
    </row>
    <row r="179" spans="1:13" s="13" customFormat="1" ht="27.95" customHeight="1" x14ac:dyDescent="0.25">
      <c r="A179" s="19"/>
      <c r="B179" s="165" t="s">
        <v>167</v>
      </c>
      <c r="C179" s="195"/>
      <c r="D179" s="195" t="s">
        <v>542</v>
      </c>
      <c r="E179" s="21"/>
      <c r="F179" s="166" t="str">
        <f>IFERROR(ROUND(AVERAGE(F181:F185),0),"")</f>
        <v/>
      </c>
      <c r="G179" s="32"/>
      <c r="H179" s="10"/>
      <c r="I179" s="167" t="str">
        <f>F179</f>
        <v/>
      </c>
      <c r="K179" s="192"/>
      <c r="L179" s="192"/>
      <c r="M179" s="192"/>
    </row>
    <row r="180" spans="1:13" s="13" customFormat="1" ht="9.9499999999999993" customHeight="1" x14ac:dyDescent="0.25">
      <c r="A180" s="19"/>
      <c r="B180" s="165"/>
      <c r="C180" s="195"/>
      <c r="D180" s="163"/>
      <c r="E180" s="21"/>
      <c r="F180" s="31"/>
      <c r="G180" s="32"/>
      <c r="H180" s="10"/>
      <c r="I180" s="106"/>
      <c r="K180" s="192"/>
      <c r="L180" s="192"/>
      <c r="M180" s="192"/>
    </row>
    <row r="181" spans="1:13" s="13" customFormat="1" ht="27.95" customHeight="1" x14ac:dyDescent="0.25">
      <c r="A181" s="19"/>
      <c r="B181" s="190" t="s">
        <v>168</v>
      </c>
      <c r="C181" s="21"/>
      <c r="D181" s="169" t="s">
        <v>543</v>
      </c>
      <c r="E181" s="21"/>
      <c r="F181" s="166"/>
      <c r="G181" s="32"/>
      <c r="H181" s="10"/>
      <c r="I181" s="106"/>
      <c r="K181" s="192"/>
      <c r="L181" s="192"/>
      <c r="M181" s="192"/>
    </row>
    <row r="182" spans="1:13" s="13" customFormat="1" ht="27.95" customHeight="1" x14ac:dyDescent="0.25">
      <c r="A182" s="19"/>
      <c r="B182" s="190" t="s">
        <v>169</v>
      </c>
      <c r="C182" s="21"/>
      <c r="D182" s="169" t="s">
        <v>544</v>
      </c>
      <c r="E182" s="21"/>
      <c r="F182" s="166"/>
      <c r="G182" s="32"/>
      <c r="H182" s="10"/>
      <c r="I182" s="106"/>
      <c r="K182" s="192"/>
      <c r="L182" s="192"/>
      <c r="M182" s="192"/>
    </row>
    <row r="183" spans="1:13" s="13" customFormat="1" ht="27.95" customHeight="1" x14ac:dyDescent="0.25">
      <c r="A183" s="19"/>
      <c r="B183" s="190" t="s">
        <v>170</v>
      </c>
      <c r="C183" s="21"/>
      <c r="D183" s="169" t="s">
        <v>545</v>
      </c>
      <c r="E183" s="21"/>
      <c r="F183" s="166"/>
      <c r="G183" s="32"/>
      <c r="H183" s="10"/>
      <c r="I183" s="106"/>
      <c r="K183" s="192"/>
      <c r="L183" s="192"/>
      <c r="M183" s="192"/>
    </row>
    <row r="184" spans="1:13" s="13" customFormat="1" ht="27.95" customHeight="1" x14ac:dyDescent="0.25">
      <c r="A184" s="19"/>
      <c r="B184" s="190" t="s">
        <v>171</v>
      </c>
      <c r="C184" s="21"/>
      <c r="D184" s="169" t="s">
        <v>546</v>
      </c>
      <c r="E184" s="21"/>
      <c r="F184" s="166"/>
      <c r="G184" s="32"/>
      <c r="H184" s="10"/>
      <c r="I184" s="106"/>
      <c r="K184" s="192"/>
      <c r="L184" s="192"/>
      <c r="M184" s="192"/>
    </row>
    <row r="185" spans="1:13" s="13" customFormat="1" ht="27.95" customHeight="1" x14ac:dyDescent="0.25">
      <c r="A185" s="19"/>
      <c r="B185" s="190" t="s">
        <v>172</v>
      </c>
      <c r="C185" s="21"/>
      <c r="D185" s="169" t="s">
        <v>547</v>
      </c>
      <c r="E185" s="21"/>
      <c r="F185" s="166"/>
      <c r="G185" s="32"/>
      <c r="H185" s="10"/>
      <c r="I185" s="106"/>
      <c r="K185" s="192"/>
      <c r="L185" s="192"/>
      <c r="M185" s="192"/>
    </row>
    <row r="186" spans="1:13" s="13" customFormat="1" ht="9.9499999999999993" customHeight="1" x14ac:dyDescent="0.25">
      <c r="A186" s="19"/>
      <c r="B186" s="194"/>
      <c r="C186" s="21"/>
      <c r="D186" s="163"/>
      <c r="E186" s="21"/>
      <c r="F186" s="31"/>
      <c r="G186" s="32"/>
      <c r="H186" s="10"/>
      <c r="I186" s="106"/>
      <c r="K186" s="192"/>
      <c r="L186" s="192"/>
      <c r="M186" s="192"/>
    </row>
    <row r="187" spans="1:13" s="13" customFormat="1" ht="27.95" customHeight="1" x14ac:dyDescent="0.25">
      <c r="A187" s="19"/>
      <c r="B187" s="165" t="s">
        <v>173</v>
      </c>
      <c r="C187" s="195"/>
      <c r="D187" s="195" t="s">
        <v>548</v>
      </c>
      <c r="E187" s="21"/>
      <c r="F187" s="166" t="str">
        <f>IFERROR(ROUND(AVERAGE(F189:F192),0),"")</f>
        <v/>
      </c>
      <c r="G187" s="32"/>
      <c r="H187" s="10"/>
      <c r="I187" s="167" t="str">
        <f>F187</f>
        <v/>
      </c>
      <c r="K187" s="192"/>
      <c r="L187" s="192"/>
      <c r="M187" s="192"/>
    </row>
    <row r="188" spans="1:13" s="13" customFormat="1" ht="9.9499999999999993" customHeight="1" x14ac:dyDescent="0.25">
      <c r="A188" s="19"/>
      <c r="B188" s="165"/>
      <c r="C188" s="195"/>
      <c r="D188" s="163"/>
      <c r="E188" s="21"/>
      <c r="F188" s="31"/>
      <c r="G188" s="32"/>
      <c r="H188" s="10"/>
      <c r="I188" s="106"/>
      <c r="K188" s="192"/>
      <c r="L188" s="192"/>
      <c r="M188" s="192"/>
    </row>
    <row r="189" spans="1:13" s="13" customFormat="1" ht="27.95" customHeight="1" x14ac:dyDescent="0.25">
      <c r="A189" s="19"/>
      <c r="B189" s="190" t="s">
        <v>174</v>
      </c>
      <c r="C189" s="21"/>
      <c r="D189" s="169" t="s">
        <v>549</v>
      </c>
      <c r="E189" s="21"/>
      <c r="F189" s="166"/>
      <c r="G189" s="32"/>
      <c r="H189" s="10"/>
      <c r="I189" s="106"/>
      <c r="K189" s="192"/>
      <c r="L189" s="192"/>
      <c r="M189" s="192"/>
    </row>
    <row r="190" spans="1:13" s="13" customFormat="1" ht="27.95" customHeight="1" x14ac:dyDescent="0.25">
      <c r="A190" s="19"/>
      <c r="B190" s="190" t="s">
        <v>175</v>
      </c>
      <c r="C190" s="21"/>
      <c r="D190" s="169" t="s">
        <v>550</v>
      </c>
      <c r="E190" s="21"/>
      <c r="F190" s="166"/>
      <c r="G190" s="32"/>
      <c r="H190" s="10"/>
      <c r="I190" s="106"/>
      <c r="K190" s="192"/>
      <c r="L190" s="192"/>
      <c r="M190" s="192"/>
    </row>
    <row r="191" spans="1:13" s="13" customFormat="1" ht="27.95" customHeight="1" x14ac:dyDescent="0.25">
      <c r="A191" s="19"/>
      <c r="B191" s="190" t="s">
        <v>176</v>
      </c>
      <c r="C191" s="21"/>
      <c r="D191" s="169" t="s">
        <v>551</v>
      </c>
      <c r="E191" s="21"/>
      <c r="F191" s="166"/>
      <c r="G191" s="32"/>
      <c r="H191" s="10"/>
      <c r="I191" s="106"/>
      <c r="K191" s="192"/>
      <c r="L191" s="192"/>
      <c r="M191" s="192"/>
    </row>
    <row r="192" spans="1:13" s="13" customFormat="1" ht="27.95" customHeight="1" x14ac:dyDescent="0.25">
      <c r="A192" s="19"/>
      <c r="B192" s="190" t="s">
        <v>177</v>
      </c>
      <c r="C192" s="21"/>
      <c r="D192" s="169" t="s">
        <v>552</v>
      </c>
      <c r="E192" s="21"/>
      <c r="F192" s="166"/>
      <c r="G192" s="32"/>
      <c r="H192" s="10"/>
      <c r="I192" s="106"/>
      <c r="K192" s="192"/>
      <c r="L192" s="192"/>
      <c r="M192" s="192"/>
    </row>
    <row r="193" spans="1:13" s="13" customFormat="1" ht="9.9499999999999993" customHeight="1" x14ac:dyDescent="0.25">
      <c r="A193" s="19"/>
      <c r="B193" s="194"/>
      <c r="C193" s="21"/>
      <c r="D193" s="163"/>
      <c r="E193" s="21"/>
      <c r="F193" s="31"/>
      <c r="G193" s="32"/>
      <c r="H193" s="10"/>
      <c r="I193" s="106"/>
      <c r="K193" s="192"/>
      <c r="L193" s="192"/>
      <c r="M193" s="192"/>
    </row>
    <row r="194" spans="1:13" s="13" customFormat="1" ht="27.95" customHeight="1" x14ac:dyDescent="0.25">
      <c r="A194" s="19"/>
      <c r="B194" s="165" t="s">
        <v>178</v>
      </c>
      <c r="C194" s="195"/>
      <c r="D194" s="195" t="s">
        <v>553</v>
      </c>
      <c r="E194" s="21"/>
      <c r="F194" s="166" t="str">
        <f>IFERROR(ROUND(AVERAGE(F196:F201),0),"")</f>
        <v/>
      </c>
      <c r="G194" s="32"/>
      <c r="H194" s="10"/>
      <c r="I194" s="167" t="str">
        <f>F194</f>
        <v/>
      </c>
      <c r="K194" s="192"/>
      <c r="L194" s="192"/>
      <c r="M194" s="192"/>
    </row>
    <row r="195" spans="1:13" s="13" customFormat="1" ht="9.9499999999999993" customHeight="1" x14ac:dyDescent="0.25">
      <c r="A195" s="19"/>
      <c r="B195" s="165"/>
      <c r="C195" s="195"/>
      <c r="D195" s="163"/>
      <c r="E195" s="21"/>
      <c r="F195" s="31"/>
      <c r="G195" s="32"/>
      <c r="H195" s="10"/>
      <c r="I195" s="106"/>
      <c r="K195" s="192"/>
      <c r="L195" s="192"/>
      <c r="M195" s="192"/>
    </row>
    <row r="196" spans="1:13" s="13" customFormat="1" ht="27.95" customHeight="1" x14ac:dyDescent="0.25">
      <c r="A196" s="19"/>
      <c r="B196" s="190" t="s">
        <v>179</v>
      </c>
      <c r="C196" s="21"/>
      <c r="D196" s="169" t="s">
        <v>554</v>
      </c>
      <c r="E196" s="21"/>
      <c r="F196" s="166"/>
      <c r="G196" s="32"/>
      <c r="H196" s="10"/>
      <c r="I196" s="106"/>
      <c r="K196" s="192"/>
      <c r="L196" s="192"/>
      <c r="M196" s="192"/>
    </row>
    <row r="197" spans="1:13" s="13" customFormat="1" ht="27.95" customHeight="1" x14ac:dyDescent="0.25">
      <c r="A197" s="19"/>
      <c r="B197" s="190" t="s">
        <v>180</v>
      </c>
      <c r="C197" s="21"/>
      <c r="D197" s="169" t="s">
        <v>555</v>
      </c>
      <c r="E197" s="21"/>
      <c r="F197" s="166"/>
      <c r="G197" s="32"/>
      <c r="H197" s="10"/>
      <c r="I197" s="106"/>
      <c r="K197" s="192"/>
      <c r="L197" s="192"/>
      <c r="M197" s="192"/>
    </row>
    <row r="198" spans="1:13" s="13" customFormat="1" ht="27.95" customHeight="1" x14ac:dyDescent="0.25">
      <c r="A198" s="19"/>
      <c r="B198" s="190" t="s">
        <v>181</v>
      </c>
      <c r="C198" s="21"/>
      <c r="D198" s="169" t="s">
        <v>556</v>
      </c>
      <c r="E198" s="21"/>
      <c r="F198" s="166"/>
      <c r="G198" s="32"/>
      <c r="H198" s="10"/>
      <c r="I198" s="106"/>
      <c r="K198" s="192"/>
      <c r="L198" s="192"/>
      <c r="M198" s="192"/>
    </row>
    <row r="199" spans="1:13" s="13" customFormat="1" ht="27.95" customHeight="1" x14ac:dyDescent="0.25">
      <c r="A199" s="19"/>
      <c r="B199" s="190" t="s">
        <v>182</v>
      </c>
      <c r="C199" s="21"/>
      <c r="D199" s="169" t="s">
        <v>557</v>
      </c>
      <c r="E199" s="21"/>
      <c r="F199" s="166"/>
      <c r="G199" s="32"/>
      <c r="H199" s="10"/>
      <c r="I199" s="106"/>
      <c r="K199" s="192"/>
      <c r="L199" s="192"/>
      <c r="M199" s="192"/>
    </row>
    <row r="200" spans="1:13" s="13" customFormat="1" ht="27.95" customHeight="1" x14ac:dyDescent="0.25">
      <c r="A200" s="19"/>
      <c r="B200" s="190" t="s">
        <v>183</v>
      </c>
      <c r="C200" s="21"/>
      <c r="D200" s="169" t="s">
        <v>558</v>
      </c>
      <c r="E200" s="21"/>
      <c r="F200" s="166"/>
      <c r="G200" s="32"/>
      <c r="H200" s="10"/>
      <c r="I200" s="106"/>
      <c r="K200" s="192"/>
      <c r="L200" s="192"/>
      <c r="M200" s="192"/>
    </row>
    <row r="201" spans="1:13" s="13" customFormat="1" ht="27.95" customHeight="1" x14ac:dyDescent="0.25">
      <c r="A201" s="19"/>
      <c r="B201" s="190" t="s">
        <v>184</v>
      </c>
      <c r="C201" s="21"/>
      <c r="D201" s="169" t="s">
        <v>559</v>
      </c>
      <c r="E201" s="21"/>
      <c r="F201" s="166"/>
      <c r="G201" s="32"/>
      <c r="H201" s="10"/>
      <c r="I201" s="106"/>
      <c r="K201" s="192"/>
      <c r="L201" s="192"/>
      <c r="M201" s="192"/>
    </row>
    <row r="202" spans="1:13" s="13" customFormat="1" ht="9.9499999999999993" customHeight="1" x14ac:dyDescent="0.25">
      <c r="A202" s="19"/>
      <c r="B202" s="194"/>
      <c r="C202" s="21"/>
      <c r="D202" s="163"/>
      <c r="E202" s="21"/>
      <c r="F202" s="31"/>
      <c r="G202" s="32"/>
      <c r="H202" s="10"/>
      <c r="I202" s="106"/>
      <c r="K202" s="192"/>
      <c r="L202" s="192"/>
      <c r="M202" s="192"/>
    </row>
    <row r="203" spans="1:13" s="13" customFormat="1" ht="27.95" customHeight="1" x14ac:dyDescent="0.25">
      <c r="A203" s="19"/>
      <c r="B203" s="165" t="s">
        <v>185</v>
      </c>
      <c r="C203" s="195"/>
      <c r="D203" s="195" t="s">
        <v>560</v>
      </c>
      <c r="E203" s="21"/>
      <c r="F203" s="166" t="str">
        <f>IFERROR(ROUND(AVERAGE(F205:F209),0),"")</f>
        <v/>
      </c>
      <c r="G203" s="32"/>
      <c r="H203" s="10"/>
      <c r="I203" s="167" t="str">
        <f>F203</f>
        <v/>
      </c>
      <c r="K203" s="192"/>
      <c r="L203" s="192"/>
      <c r="M203" s="192"/>
    </row>
    <row r="204" spans="1:13" s="13" customFormat="1" ht="9.9499999999999993" customHeight="1" x14ac:dyDescent="0.25">
      <c r="A204" s="19"/>
      <c r="B204" s="165"/>
      <c r="C204" s="195"/>
      <c r="D204" s="163"/>
      <c r="E204" s="21"/>
      <c r="F204" s="31"/>
      <c r="G204" s="32"/>
      <c r="H204" s="10"/>
      <c r="I204" s="106"/>
      <c r="K204" s="192"/>
      <c r="L204" s="192"/>
      <c r="M204" s="192"/>
    </row>
    <row r="205" spans="1:13" s="13" customFormat="1" ht="27.95" customHeight="1" x14ac:dyDescent="0.25">
      <c r="A205" s="19"/>
      <c r="B205" s="190" t="s">
        <v>186</v>
      </c>
      <c r="C205" s="21"/>
      <c r="D205" s="169" t="s">
        <v>561</v>
      </c>
      <c r="E205" s="21"/>
      <c r="F205" s="166"/>
      <c r="G205" s="32"/>
      <c r="H205" s="10"/>
      <c r="I205" s="106"/>
      <c r="K205" s="192"/>
      <c r="L205" s="192"/>
      <c r="M205" s="192"/>
    </row>
    <row r="206" spans="1:13" s="13" customFormat="1" ht="27.95" customHeight="1" x14ac:dyDescent="0.25">
      <c r="A206" s="19"/>
      <c r="B206" s="190" t="s">
        <v>187</v>
      </c>
      <c r="C206" s="21"/>
      <c r="D206" s="169" t="s">
        <v>562</v>
      </c>
      <c r="E206" s="21"/>
      <c r="F206" s="166"/>
      <c r="G206" s="32"/>
      <c r="H206" s="10"/>
      <c r="I206" s="106"/>
      <c r="K206" s="192"/>
      <c r="L206" s="192"/>
      <c r="M206" s="192"/>
    </row>
    <row r="207" spans="1:13" s="13" customFormat="1" ht="27.95" customHeight="1" x14ac:dyDescent="0.25">
      <c r="A207" s="19"/>
      <c r="B207" s="190" t="s">
        <v>188</v>
      </c>
      <c r="C207" s="21"/>
      <c r="D207" s="169" t="s">
        <v>563</v>
      </c>
      <c r="E207" s="21"/>
      <c r="F207" s="166"/>
      <c r="G207" s="32"/>
      <c r="H207" s="10"/>
      <c r="I207" s="106"/>
      <c r="K207" s="192"/>
      <c r="L207" s="192"/>
      <c r="M207" s="192"/>
    </row>
    <row r="208" spans="1:13" s="13" customFormat="1" ht="27.95" customHeight="1" x14ac:dyDescent="0.25">
      <c r="A208" s="19"/>
      <c r="B208" s="190" t="s">
        <v>189</v>
      </c>
      <c r="C208" s="21"/>
      <c r="D208" s="169" t="s">
        <v>564</v>
      </c>
      <c r="E208" s="21"/>
      <c r="F208" s="166"/>
      <c r="G208" s="32"/>
      <c r="H208" s="10"/>
      <c r="I208" s="106"/>
      <c r="K208" s="192"/>
      <c r="L208" s="192"/>
      <c r="M208" s="192"/>
    </row>
    <row r="209" spans="1:13" s="13" customFormat="1" ht="27.95" customHeight="1" x14ac:dyDescent="0.25">
      <c r="A209" s="19"/>
      <c r="B209" s="190" t="s">
        <v>190</v>
      </c>
      <c r="C209" s="21"/>
      <c r="D209" s="169" t="s">
        <v>565</v>
      </c>
      <c r="E209" s="21"/>
      <c r="F209" s="166"/>
      <c r="G209" s="32"/>
      <c r="H209" s="10"/>
      <c r="I209" s="106"/>
      <c r="K209" s="192"/>
      <c r="L209" s="192"/>
      <c r="M209" s="192"/>
    </row>
    <row r="210" spans="1:13" s="13" customFormat="1" ht="9.9499999999999993" customHeight="1" x14ac:dyDescent="0.25">
      <c r="A210" s="19"/>
      <c r="B210" s="194"/>
      <c r="C210" s="21"/>
      <c r="D210" s="163"/>
      <c r="E210" s="21"/>
      <c r="F210" s="31"/>
      <c r="G210" s="32"/>
      <c r="H210" s="10"/>
      <c r="I210" s="106"/>
      <c r="K210" s="192"/>
      <c r="L210" s="192"/>
      <c r="M210" s="192"/>
    </row>
    <row r="211" spans="1:13" s="13" customFormat="1" ht="27.95" customHeight="1" x14ac:dyDescent="0.25">
      <c r="A211" s="19"/>
      <c r="B211" s="165" t="s">
        <v>191</v>
      </c>
      <c r="C211" s="195"/>
      <c r="D211" s="195" t="s">
        <v>566</v>
      </c>
      <c r="E211" s="21"/>
      <c r="F211" s="166" t="str">
        <f>IFERROR(ROUND(AVERAGE(F213:F217),0),"")</f>
        <v/>
      </c>
      <c r="G211" s="32"/>
      <c r="H211" s="10"/>
      <c r="I211" s="167" t="str">
        <f>F211</f>
        <v/>
      </c>
      <c r="K211" s="192"/>
      <c r="L211" s="192"/>
      <c r="M211" s="192"/>
    </row>
    <row r="212" spans="1:13" s="13" customFormat="1" ht="9.9499999999999993" customHeight="1" x14ac:dyDescent="0.25">
      <c r="A212" s="19"/>
      <c r="B212" s="165"/>
      <c r="C212" s="195"/>
      <c r="D212" s="163"/>
      <c r="E212" s="21"/>
      <c r="F212" s="31"/>
      <c r="G212" s="32"/>
      <c r="H212" s="10"/>
      <c r="I212" s="106"/>
      <c r="K212" s="192"/>
      <c r="L212" s="192"/>
      <c r="M212" s="192"/>
    </row>
    <row r="213" spans="1:13" s="13" customFormat="1" ht="27.95" customHeight="1" x14ac:dyDescent="0.25">
      <c r="A213" s="19"/>
      <c r="B213" s="190" t="s">
        <v>192</v>
      </c>
      <c r="C213" s="21"/>
      <c r="D213" s="169" t="s">
        <v>567</v>
      </c>
      <c r="E213" s="21"/>
      <c r="F213" s="166"/>
      <c r="G213" s="32"/>
      <c r="H213" s="10"/>
      <c r="I213" s="106"/>
      <c r="K213" s="192"/>
      <c r="L213" s="192"/>
      <c r="M213" s="192"/>
    </row>
    <row r="214" spans="1:13" s="13" customFormat="1" ht="27.95" customHeight="1" x14ac:dyDescent="0.25">
      <c r="A214" s="19"/>
      <c r="B214" s="190" t="s">
        <v>193</v>
      </c>
      <c r="C214" s="21"/>
      <c r="D214" s="169" t="s">
        <v>568</v>
      </c>
      <c r="E214" s="21"/>
      <c r="F214" s="166"/>
      <c r="G214" s="32"/>
      <c r="H214" s="10"/>
      <c r="I214" s="106"/>
      <c r="K214" s="192"/>
      <c r="L214" s="192"/>
      <c r="M214" s="192"/>
    </row>
    <row r="215" spans="1:13" s="13" customFormat="1" ht="27.95" customHeight="1" x14ac:dyDescent="0.25">
      <c r="A215" s="19"/>
      <c r="B215" s="190" t="s">
        <v>194</v>
      </c>
      <c r="C215" s="21"/>
      <c r="D215" s="169" t="s">
        <v>569</v>
      </c>
      <c r="E215" s="21"/>
      <c r="F215" s="166"/>
      <c r="G215" s="32"/>
      <c r="H215" s="10"/>
      <c r="I215" s="106"/>
      <c r="K215" s="192"/>
      <c r="L215" s="192"/>
      <c r="M215" s="192"/>
    </row>
    <row r="216" spans="1:13" s="13" customFormat="1" ht="27.95" customHeight="1" x14ac:dyDescent="0.25">
      <c r="A216" s="19"/>
      <c r="B216" s="190" t="s">
        <v>195</v>
      </c>
      <c r="C216" s="21"/>
      <c r="D216" s="169" t="s">
        <v>570</v>
      </c>
      <c r="E216" s="21"/>
      <c r="F216" s="166"/>
      <c r="G216" s="32"/>
      <c r="H216" s="10"/>
      <c r="I216" s="106"/>
      <c r="K216" s="192"/>
      <c r="L216" s="192"/>
      <c r="M216" s="192"/>
    </row>
    <row r="217" spans="1:13" s="13" customFormat="1" ht="27.95" customHeight="1" x14ac:dyDescent="0.25">
      <c r="A217" s="19"/>
      <c r="B217" s="190" t="s">
        <v>196</v>
      </c>
      <c r="C217" s="21"/>
      <c r="D217" s="169" t="s">
        <v>571</v>
      </c>
      <c r="E217" s="21"/>
      <c r="F217" s="166"/>
      <c r="G217" s="32"/>
      <c r="H217" s="10"/>
      <c r="I217" s="106"/>
      <c r="K217" s="192"/>
      <c r="L217" s="192"/>
      <c r="M217" s="192"/>
    </row>
    <row r="218" spans="1:13" s="13" customFormat="1" ht="9.9499999999999993" customHeight="1" x14ac:dyDescent="0.25">
      <c r="A218" s="19"/>
      <c r="B218" s="194"/>
      <c r="C218" s="21"/>
      <c r="D218" s="163"/>
      <c r="E218" s="21"/>
      <c r="F218" s="31"/>
      <c r="G218" s="32"/>
      <c r="H218" s="10"/>
      <c r="I218" s="106"/>
      <c r="K218" s="192"/>
      <c r="L218" s="192"/>
      <c r="M218" s="192"/>
    </row>
    <row r="219" spans="1:13" s="13" customFormat="1" ht="27.95" customHeight="1" x14ac:dyDescent="0.25">
      <c r="A219" s="19"/>
      <c r="B219" s="165" t="s">
        <v>197</v>
      </c>
      <c r="C219" s="195"/>
      <c r="D219" s="195" t="s">
        <v>572</v>
      </c>
      <c r="E219" s="21"/>
      <c r="F219" s="166" t="str">
        <f>IFERROR(ROUND(AVERAGE(F221:F224),0),"")</f>
        <v/>
      </c>
      <c r="G219" s="32"/>
      <c r="H219" s="10"/>
      <c r="I219" s="167" t="str">
        <f>F219</f>
        <v/>
      </c>
      <c r="K219" s="192"/>
      <c r="L219" s="192"/>
      <c r="M219" s="192"/>
    </row>
    <row r="220" spans="1:13" s="13" customFormat="1" ht="9.9499999999999993" customHeight="1" x14ac:dyDescent="0.25">
      <c r="A220" s="19"/>
      <c r="B220" s="165"/>
      <c r="C220" s="195"/>
      <c r="D220" s="163"/>
      <c r="E220" s="21"/>
      <c r="F220" s="31"/>
      <c r="G220" s="32"/>
      <c r="H220" s="10"/>
      <c r="I220" s="106"/>
      <c r="K220" s="192"/>
      <c r="L220" s="192"/>
      <c r="M220" s="192"/>
    </row>
    <row r="221" spans="1:13" s="13" customFormat="1" ht="27.95" customHeight="1" x14ac:dyDescent="0.25">
      <c r="A221" s="19"/>
      <c r="B221" s="190" t="s">
        <v>198</v>
      </c>
      <c r="C221" s="21"/>
      <c r="D221" s="169" t="s">
        <v>573</v>
      </c>
      <c r="E221" s="21"/>
      <c r="F221" s="166"/>
      <c r="G221" s="32"/>
      <c r="H221" s="10"/>
      <c r="I221" s="106"/>
      <c r="K221" s="192"/>
      <c r="L221" s="192"/>
      <c r="M221" s="192"/>
    </row>
    <row r="222" spans="1:13" s="13" customFormat="1" ht="27.95" customHeight="1" x14ac:dyDescent="0.25">
      <c r="A222" s="19"/>
      <c r="B222" s="190" t="s">
        <v>199</v>
      </c>
      <c r="C222" s="21"/>
      <c r="D222" s="169" t="s">
        <v>574</v>
      </c>
      <c r="E222" s="21"/>
      <c r="F222" s="166"/>
      <c r="G222" s="32"/>
      <c r="H222" s="10"/>
      <c r="I222" s="106"/>
      <c r="K222" s="192"/>
      <c r="L222" s="192"/>
      <c r="M222" s="192"/>
    </row>
    <row r="223" spans="1:13" ht="27.95" customHeight="1" x14ac:dyDescent="0.25">
      <c r="A223" s="19"/>
      <c r="B223" s="190" t="s">
        <v>200</v>
      </c>
      <c r="C223" s="21"/>
      <c r="D223" s="169" t="s">
        <v>575</v>
      </c>
      <c r="E223" s="21"/>
      <c r="F223" s="166"/>
      <c r="G223" s="32"/>
    </row>
    <row r="224" spans="1:13" ht="27.95" customHeight="1" x14ac:dyDescent="0.25">
      <c r="A224" s="19"/>
      <c r="B224" s="190" t="s">
        <v>201</v>
      </c>
      <c r="C224" s="21"/>
      <c r="D224" s="169" t="s">
        <v>576</v>
      </c>
      <c r="E224" s="21"/>
      <c r="F224" s="166"/>
      <c r="G224" s="32"/>
    </row>
    <row r="225" spans="1:9" ht="9.9499999999999993" customHeight="1" x14ac:dyDescent="0.25">
      <c r="A225" s="19"/>
      <c r="B225" s="194"/>
      <c r="C225" s="21"/>
      <c r="D225" s="163"/>
      <c r="E225" s="21"/>
      <c r="F225" s="31"/>
      <c r="G225" s="32"/>
    </row>
    <row r="226" spans="1:9" ht="27.95" customHeight="1" x14ac:dyDescent="0.25">
      <c r="A226" s="19"/>
      <c r="B226" s="194"/>
      <c r="C226" s="21"/>
      <c r="D226" s="171" t="s">
        <v>577</v>
      </c>
      <c r="E226" s="21"/>
      <c r="F226" s="172">
        <f>I226</f>
        <v>0</v>
      </c>
      <c r="G226" s="32"/>
      <c r="I226" s="167">
        <f>COUNTIF(I$7:I$219,3)</f>
        <v>0</v>
      </c>
    </row>
    <row r="227" spans="1:9" ht="27.95" customHeight="1" x14ac:dyDescent="0.25">
      <c r="A227" s="19"/>
      <c r="B227" s="194"/>
      <c r="C227" s="21"/>
      <c r="D227" s="171" t="s">
        <v>578</v>
      </c>
      <c r="E227" s="21"/>
      <c r="F227" s="173">
        <f>I227</f>
        <v>0</v>
      </c>
      <c r="G227" s="32"/>
      <c r="I227" s="167">
        <f>COUNTIF(I$7:I$219,2)</f>
        <v>0</v>
      </c>
    </row>
    <row r="228" spans="1:9" ht="27.95" customHeight="1" x14ac:dyDescent="0.25">
      <c r="A228" s="19"/>
      <c r="B228" s="194"/>
      <c r="C228" s="21"/>
      <c r="D228" s="171" t="s">
        <v>579</v>
      </c>
      <c r="E228" s="21"/>
      <c r="F228" s="174">
        <f>I228</f>
        <v>0</v>
      </c>
      <c r="G228" s="32"/>
      <c r="I228" s="167">
        <f>COUNTIF(I$7:I$219,1)</f>
        <v>0</v>
      </c>
    </row>
    <row r="229" spans="1:9" ht="27.95" customHeight="1" x14ac:dyDescent="0.25">
      <c r="A229" s="19"/>
      <c r="B229" s="194"/>
      <c r="C229" s="21"/>
      <c r="D229" s="171" t="s">
        <v>580</v>
      </c>
      <c r="E229" s="21"/>
      <c r="F229" s="175">
        <f>I229</f>
        <v>0</v>
      </c>
      <c r="G229" s="32"/>
      <c r="I229" s="167">
        <f>COUNTIF(I$7:I$219,0)</f>
        <v>0</v>
      </c>
    </row>
    <row r="230" spans="1:9" ht="9.9499999999999993" customHeight="1" x14ac:dyDescent="0.25">
      <c r="A230" s="24"/>
      <c r="B230" s="158"/>
      <c r="C230" s="25"/>
      <c r="D230" s="176"/>
      <c r="E230" s="25"/>
      <c r="F230" s="35"/>
      <c r="G230" s="36"/>
    </row>
  </sheetData>
  <sheetProtection algorithmName="SHA-512" hashValue="SzZ81sbP17yyRegFopD/HUsKKXWi93KameAJFy38LFK/Nczq6p0FqVppVeskwPzxYsLYX8FoQ9SkAJTC7vJ0aA==" saltValue="zkHvf55jkNYXWn+07iUsrQ==" spinCount="100000" sheet="1" objects="1" scenarios="1"/>
  <mergeCells count="2">
    <mergeCell ref="D4:F4"/>
    <mergeCell ref="B2:F2"/>
  </mergeCells>
  <conditionalFormatting sqref="F211">
    <cfRule type="cellIs" dxfId="159" priority="7" operator="equal">
      <formula>1</formula>
    </cfRule>
    <cfRule type="cellIs" dxfId="158" priority="8" operator="equal">
      <formula>3</formula>
    </cfRule>
    <cfRule type="cellIs" dxfId="157" priority="9" operator="equal">
      <formula>2</formula>
    </cfRule>
    <cfRule type="cellIs" dxfId="156" priority="10" operator="equal">
      <formula>0</formula>
    </cfRule>
  </conditionalFormatting>
  <conditionalFormatting sqref="F219">
    <cfRule type="cellIs" dxfId="155" priority="2" operator="equal">
      <formula>1</formula>
    </cfRule>
    <cfRule type="cellIs" dxfId="154" priority="3" operator="equal">
      <formula>3</formula>
    </cfRule>
    <cfRule type="cellIs" dxfId="153" priority="4" operator="equal">
      <formula>2</formula>
    </cfRule>
    <cfRule type="cellIs" dxfId="152" priority="5" operator="equal">
      <formula>0</formula>
    </cfRule>
  </conditionalFormatting>
  <conditionalFormatting sqref="F9">
    <cfRule type="cellIs" dxfId="151" priority="157" operator="equal">
      <formula>1</formula>
    </cfRule>
    <cfRule type="cellIs" dxfId="150" priority="158" operator="equal">
      <formula>3</formula>
    </cfRule>
    <cfRule type="cellIs" dxfId="149" priority="159" operator="equal">
      <formula>2</formula>
    </cfRule>
    <cfRule type="cellIs" dxfId="148" priority="160" operator="equal">
      <formula>0</formula>
    </cfRule>
  </conditionalFormatting>
  <conditionalFormatting sqref="F10:F13">
    <cfRule type="cellIs" dxfId="147" priority="152" operator="equal">
      <formula>1</formula>
    </cfRule>
    <cfRule type="cellIs" dxfId="146" priority="153" operator="equal">
      <formula>3</formula>
    </cfRule>
    <cfRule type="cellIs" dxfId="145" priority="154" operator="equal">
      <formula>2</formula>
    </cfRule>
    <cfRule type="cellIs" dxfId="144" priority="155" operator="equal">
      <formula>0</formula>
    </cfRule>
  </conditionalFormatting>
  <conditionalFormatting sqref="F7">
    <cfRule type="cellIs" dxfId="143" priority="147" operator="equal">
      <formula>1</formula>
    </cfRule>
    <cfRule type="cellIs" dxfId="142" priority="148" operator="equal">
      <formula>3</formula>
    </cfRule>
    <cfRule type="cellIs" dxfId="141" priority="149" operator="equal">
      <formula>2</formula>
    </cfRule>
    <cfRule type="cellIs" dxfId="140" priority="150" operator="equal">
      <formula>0</formula>
    </cfRule>
  </conditionalFormatting>
  <conditionalFormatting sqref="F17:F23">
    <cfRule type="cellIs" dxfId="139" priority="142" operator="equal">
      <formula>1</formula>
    </cfRule>
    <cfRule type="cellIs" dxfId="138" priority="143" operator="equal">
      <formula>3</formula>
    </cfRule>
    <cfRule type="cellIs" dxfId="137" priority="144" operator="equal">
      <formula>2</formula>
    </cfRule>
    <cfRule type="cellIs" dxfId="136" priority="145" operator="equal">
      <formula>0</formula>
    </cfRule>
  </conditionalFormatting>
  <conditionalFormatting sqref="F221:F224 F213:F217 F205:F209 F196:F201 F189:F192 F181:F185 F173:F177 F165:F169 F158:F161 F150:F154 F143:F146 F137:F139 F129:F133 F120:F124 F112:F116 F104:F108 F97:F100 F89:F93 F81:F85 F73:F77 F65:F69 F57:F61 F49:F53 F42:F44 F36:F38 F27:F32">
    <cfRule type="cellIs" dxfId="135" priority="137" operator="equal">
      <formula>1</formula>
    </cfRule>
    <cfRule type="cellIs" dxfId="134" priority="138" operator="equal">
      <formula>3</formula>
    </cfRule>
    <cfRule type="cellIs" dxfId="133" priority="139" operator="equal">
      <formula>2</formula>
    </cfRule>
    <cfRule type="cellIs" dxfId="132" priority="140" operator="equal">
      <formula>0</formula>
    </cfRule>
  </conditionalFormatting>
  <conditionalFormatting sqref="F15">
    <cfRule type="cellIs" dxfId="131" priority="132" operator="equal">
      <formula>1</formula>
    </cfRule>
    <cfRule type="cellIs" dxfId="130" priority="133" operator="equal">
      <formula>3</formula>
    </cfRule>
    <cfRule type="cellIs" dxfId="129" priority="134" operator="equal">
      <formula>2</formula>
    </cfRule>
    <cfRule type="cellIs" dxfId="128" priority="135" operator="equal">
      <formula>0</formula>
    </cfRule>
  </conditionalFormatting>
  <conditionalFormatting sqref="F25">
    <cfRule type="cellIs" dxfId="127" priority="127" operator="equal">
      <formula>1</formula>
    </cfRule>
    <cfRule type="cellIs" dxfId="126" priority="128" operator="equal">
      <formula>3</formula>
    </cfRule>
    <cfRule type="cellIs" dxfId="125" priority="129" operator="equal">
      <formula>2</formula>
    </cfRule>
    <cfRule type="cellIs" dxfId="124" priority="130" operator="equal">
      <formula>0</formula>
    </cfRule>
  </conditionalFormatting>
  <conditionalFormatting sqref="F34">
    <cfRule type="cellIs" dxfId="123" priority="122" operator="equal">
      <formula>1</formula>
    </cfRule>
    <cfRule type="cellIs" dxfId="122" priority="123" operator="equal">
      <formula>3</formula>
    </cfRule>
    <cfRule type="cellIs" dxfId="121" priority="124" operator="equal">
      <formula>2</formula>
    </cfRule>
    <cfRule type="cellIs" dxfId="120" priority="125" operator="equal">
      <formula>0</formula>
    </cfRule>
  </conditionalFormatting>
  <conditionalFormatting sqref="F40">
    <cfRule type="cellIs" dxfId="119" priority="117" operator="equal">
      <formula>1</formula>
    </cfRule>
    <cfRule type="cellIs" dxfId="118" priority="118" operator="equal">
      <formula>3</formula>
    </cfRule>
    <cfRule type="cellIs" dxfId="117" priority="119" operator="equal">
      <formula>2</formula>
    </cfRule>
    <cfRule type="cellIs" dxfId="116" priority="120" operator="equal">
      <formula>0</formula>
    </cfRule>
  </conditionalFormatting>
  <conditionalFormatting sqref="F47">
    <cfRule type="cellIs" dxfId="115" priority="112" operator="equal">
      <formula>1</formula>
    </cfRule>
    <cfRule type="cellIs" dxfId="114" priority="113" operator="equal">
      <formula>3</formula>
    </cfRule>
    <cfRule type="cellIs" dxfId="113" priority="114" operator="equal">
      <formula>2</formula>
    </cfRule>
    <cfRule type="cellIs" dxfId="112" priority="115" operator="equal">
      <formula>0</formula>
    </cfRule>
  </conditionalFormatting>
  <conditionalFormatting sqref="F55">
    <cfRule type="cellIs" dxfId="111" priority="107" operator="equal">
      <formula>1</formula>
    </cfRule>
    <cfRule type="cellIs" dxfId="110" priority="108" operator="equal">
      <formula>3</formula>
    </cfRule>
    <cfRule type="cellIs" dxfId="109" priority="109" operator="equal">
      <formula>2</formula>
    </cfRule>
    <cfRule type="cellIs" dxfId="108" priority="110" operator="equal">
      <formula>0</formula>
    </cfRule>
  </conditionalFormatting>
  <conditionalFormatting sqref="F63">
    <cfRule type="cellIs" dxfId="107" priority="102" operator="equal">
      <formula>1</formula>
    </cfRule>
    <cfRule type="cellIs" dxfId="106" priority="103" operator="equal">
      <formula>3</formula>
    </cfRule>
    <cfRule type="cellIs" dxfId="105" priority="104" operator="equal">
      <formula>2</formula>
    </cfRule>
    <cfRule type="cellIs" dxfId="104" priority="105" operator="equal">
      <formula>0</formula>
    </cfRule>
  </conditionalFormatting>
  <conditionalFormatting sqref="F71">
    <cfRule type="cellIs" dxfId="103" priority="97" operator="equal">
      <formula>1</formula>
    </cfRule>
    <cfRule type="cellIs" dxfId="102" priority="98" operator="equal">
      <formula>3</formula>
    </cfRule>
    <cfRule type="cellIs" dxfId="101" priority="99" operator="equal">
      <formula>2</formula>
    </cfRule>
    <cfRule type="cellIs" dxfId="100" priority="100" operator="equal">
      <formula>0</formula>
    </cfRule>
  </conditionalFormatting>
  <conditionalFormatting sqref="F79">
    <cfRule type="cellIs" dxfId="99" priority="92" operator="equal">
      <formula>1</formula>
    </cfRule>
    <cfRule type="cellIs" dxfId="98" priority="93" operator="equal">
      <formula>3</formula>
    </cfRule>
    <cfRule type="cellIs" dxfId="97" priority="94" operator="equal">
      <formula>2</formula>
    </cfRule>
    <cfRule type="cellIs" dxfId="96" priority="95" operator="equal">
      <formula>0</formula>
    </cfRule>
  </conditionalFormatting>
  <conditionalFormatting sqref="F87">
    <cfRule type="cellIs" dxfId="95" priority="87" operator="equal">
      <formula>1</formula>
    </cfRule>
    <cfRule type="cellIs" dxfId="94" priority="88" operator="equal">
      <formula>3</formula>
    </cfRule>
    <cfRule type="cellIs" dxfId="93" priority="89" operator="equal">
      <formula>2</formula>
    </cfRule>
    <cfRule type="cellIs" dxfId="92" priority="90" operator="equal">
      <formula>0</formula>
    </cfRule>
  </conditionalFormatting>
  <conditionalFormatting sqref="F95">
    <cfRule type="cellIs" dxfId="91" priority="82" operator="equal">
      <formula>1</formula>
    </cfRule>
    <cfRule type="cellIs" dxfId="90" priority="83" operator="equal">
      <formula>3</formula>
    </cfRule>
    <cfRule type="cellIs" dxfId="89" priority="84" operator="equal">
      <formula>2</formula>
    </cfRule>
    <cfRule type="cellIs" dxfId="88" priority="85" operator="equal">
      <formula>0</formula>
    </cfRule>
  </conditionalFormatting>
  <conditionalFormatting sqref="F102">
    <cfRule type="cellIs" dxfId="87" priority="77" operator="equal">
      <formula>1</formula>
    </cfRule>
    <cfRule type="cellIs" dxfId="86" priority="78" operator="equal">
      <formula>3</formula>
    </cfRule>
    <cfRule type="cellIs" dxfId="85" priority="79" operator="equal">
      <formula>2</formula>
    </cfRule>
    <cfRule type="cellIs" dxfId="84" priority="80" operator="equal">
      <formula>0</formula>
    </cfRule>
  </conditionalFormatting>
  <conditionalFormatting sqref="F110">
    <cfRule type="cellIs" dxfId="83" priority="72" operator="equal">
      <formula>1</formula>
    </cfRule>
    <cfRule type="cellIs" dxfId="82" priority="73" operator="equal">
      <formula>3</formula>
    </cfRule>
    <cfRule type="cellIs" dxfId="81" priority="74" operator="equal">
      <formula>2</formula>
    </cfRule>
    <cfRule type="cellIs" dxfId="80" priority="75" operator="equal">
      <formula>0</formula>
    </cfRule>
  </conditionalFormatting>
  <conditionalFormatting sqref="F118">
    <cfRule type="cellIs" dxfId="79" priority="67" operator="equal">
      <formula>1</formula>
    </cfRule>
    <cfRule type="cellIs" dxfId="78" priority="68" operator="equal">
      <formula>3</formula>
    </cfRule>
    <cfRule type="cellIs" dxfId="77" priority="69" operator="equal">
      <formula>2</formula>
    </cfRule>
    <cfRule type="cellIs" dxfId="76" priority="70" operator="equal">
      <formula>0</formula>
    </cfRule>
  </conditionalFormatting>
  <conditionalFormatting sqref="F127">
    <cfRule type="cellIs" dxfId="75" priority="62" operator="equal">
      <formula>1</formula>
    </cfRule>
    <cfRule type="cellIs" dxfId="74" priority="63" operator="equal">
      <formula>3</formula>
    </cfRule>
    <cfRule type="cellIs" dxfId="73" priority="64" operator="equal">
      <formula>2</formula>
    </cfRule>
    <cfRule type="cellIs" dxfId="72" priority="65" operator="equal">
      <formula>0</formula>
    </cfRule>
  </conditionalFormatting>
  <conditionalFormatting sqref="F135">
    <cfRule type="cellIs" dxfId="71" priority="57" operator="equal">
      <formula>1</formula>
    </cfRule>
    <cfRule type="cellIs" dxfId="70" priority="58" operator="equal">
      <formula>3</formula>
    </cfRule>
    <cfRule type="cellIs" dxfId="69" priority="59" operator="equal">
      <formula>2</formula>
    </cfRule>
    <cfRule type="cellIs" dxfId="68" priority="60" operator="equal">
      <formula>0</formula>
    </cfRule>
  </conditionalFormatting>
  <conditionalFormatting sqref="F141">
    <cfRule type="cellIs" dxfId="67" priority="52" operator="equal">
      <formula>1</formula>
    </cfRule>
    <cfRule type="cellIs" dxfId="66" priority="53" operator="equal">
      <formula>3</formula>
    </cfRule>
    <cfRule type="cellIs" dxfId="65" priority="54" operator="equal">
      <formula>2</formula>
    </cfRule>
    <cfRule type="cellIs" dxfId="64" priority="55" operator="equal">
      <formula>0</formula>
    </cfRule>
  </conditionalFormatting>
  <conditionalFormatting sqref="F148">
    <cfRule type="cellIs" dxfId="63" priority="47" operator="equal">
      <formula>1</formula>
    </cfRule>
    <cfRule type="cellIs" dxfId="62" priority="48" operator="equal">
      <formula>3</formula>
    </cfRule>
    <cfRule type="cellIs" dxfId="61" priority="49" operator="equal">
      <formula>2</formula>
    </cfRule>
    <cfRule type="cellIs" dxfId="60" priority="50" operator="equal">
      <formula>0</formula>
    </cfRule>
  </conditionalFormatting>
  <conditionalFormatting sqref="F156">
    <cfRule type="cellIs" dxfId="59" priority="42" operator="equal">
      <formula>1</formula>
    </cfRule>
    <cfRule type="cellIs" dxfId="58" priority="43" operator="equal">
      <formula>3</formula>
    </cfRule>
    <cfRule type="cellIs" dxfId="57" priority="44" operator="equal">
      <formula>2</formula>
    </cfRule>
    <cfRule type="cellIs" dxfId="56" priority="45" operator="equal">
      <formula>0</formula>
    </cfRule>
  </conditionalFormatting>
  <conditionalFormatting sqref="F163">
    <cfRule type="cellIs" dxfId="55" priority="37" operator="equal">
      <formula>1</formula>
    </cfRule>
    <cfRule type="cellIs" dxfId="54" priority="38" operator="equal">
      <formula>3</formula>
    </cfRule>
    <cfRule type="cellIs" dxfId="53" priority="39" operator="equal">
      <formula>2</formula>
    </cfRule>
    <cfRule type="cellIs" dxfId="52" priority="40" operator="equal">
      <formula>0</formula>
    </cfRule>
  </conditionalFormatting>
  <conditionalFormatting sqref="F171">
    <cfRule type="cellIs" dxfId="51" priority="32" operator="equal">
      <formula>1</formula>
    </cfRule>
    <cfRule type="cellIs" dxfId="50" priority="33" operator="equal">
      <formula>3</formula>
    </cfRule>
    <cfRule type="cellIs" dxfId="49" priority="34" operator="equal">
      <formula>2</formula>
    </cfRule>
    <cfRule type="cellIs" dxfId="48" priority="35" operator="equal">
      <formula>0</formula>
    </cfRule>
  </conditionalFormatting>
  <conditionalFormatting sqref="F179">
    <cfRule type="cellIs" dxfId="47" priority="27" operator="equal">
      <formula>1</formula>
    </cfRule>
    <cfRule type="cellIs" dxfId="46" priority="28" operator="equal">
      <formula>3</formula>
    </cfRule>
    <cfRule type="cellIs" dxfId="45" priority="29" operator="equal">
      <formula>2</formula>
    </cfRule>
    <cfRule type="cellIs" dxfId="44" priority="30" operator="equal">
      <formula>0</formula>
    </cfRule>
  </conditionalFormatting>
  <conditionalFormatting sqref="F187">
    <cfRule type="cellIs" dxfId="43" priority="22" operator="equal">
      <formula>1</formula>
    </cfRule>
    <cfRule type="cellIs" dxfId="42" priority="23" operator="equal">
      <formula>3</formula>
    </cfRule>
    <cfRule type="cellIs" dxfId="41" priority="24" operator="equal">
      <formula>2</formula>
    </cfRule>
    <cfRule type="cellIs" dxfId="40" priority="25" operator="equal">
      <formula>0</formula>
    </cfRule>
  </conditionalFormatting>
  <conditionalFormatting sqref="F194">
    <cfRule type="cellIs" dxfId="39" priority="17" operator="equal">
      <formula>1</formula>
    </cfRule>
    <cfRule type="cellIs" dxfId="38" priority="18" operator="equal">
      <formula>3</formula>
    </cfRule>
    <cfRule type="cellIs" dxfId="37" priority="19" operator="equal">
      <formula>2</formula>
    </cfRule>
    <cfRule type="cellIs" dxfId="36" priority="20" operator="equal">
      <formula>0</formula>
    </cfRule>
  </conditionalFormatting>
  <conditionalFormatting sqref="F203">
    <cfRule type="cellIs" dxfId="35" priority="12" operator="equal">
      <formula>1</formula>
    </cfRule>
    <cfRule type="cellIs" dxfId="34" priority="13" operator="equal">
      <formula>3</formula>
    </cfRule>
    <cfRule type="cellIs" dxfId="33" priority="14" operator="equal">
      <formula>2</formula>
    </cfRule>
    <cfRule type="cellIs" dxfId="32" priority="15" operator="equal">
      <formula>0</formula>
    </cfRule>
  </conditionalFormatting>
  <dataValidations count="1">
    <dataValidation type="whole" allowBlank="1" showInputMessage="1" showErrorMessage="1" error="Geben Sie einen Wert von 0 bis 3 ein!" sqref="F9:F13 F17:F23 F27:F32 F36:F38 F42:F44 F49:F53 F57:F61 F65:F69 F73:F77 F81:F85 F89:F93 F97:F100 F104:F108 F112:F116 F120:F124 F129:F133 F137:F139 F143:F146 F150:F154 F158:F161 F165:F169 F173:F177 F181:F185 F189:F192 F196:F201 F205:F209 F213:F217 F221:F224" xr:uid="{FC538849-2642-4D13-B1FB-1DDC58C54390}">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D
Demande de recertification
Autoévaluation en management de projet&amp;R&amp;G</oddHeader>
    <oddFooter>&amp;L&amp;"Verdana,Standard"&amp;9© VZPM&amp;C&amp;"Verdana,Standard"&amp;9&amp;F&amp;R&amp;"Verdana,Standard"&amp;9&amp;A Page &amp;P/&amp;N</oddFooter>
  </headerFooter>
  <ignoredErrors>
    <ignoredError sqref="B6 B8:B14" numberStoredAsText="1"/>
    <ignoredError sqref="B7 B15:B224" twoDigitTextYear="1" numberStoredAsText="1"/>
    <ignoredError sqref="F7:F8 F13:F224"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 operator="notContains" id="{3C181E7E-62FD-4165-AD1E-47DFB8406EC9}">
            <xm:f>ISERROR(SEARCH("",F219))</xm:f>
            <xm:f>""</xm:f>
            <x14:dxf>
              <fill>
                <patternFill>
                  <bgColor theme="0" tint="-0.14996795556505021"/>
                </patternFill>
              </fill>
            </x14:dxf>
          </x14:cfRule>
          <xm:sqref>F219</xm:sqref>
        </x14:conditionalFormatting>
        <x14:conditionalFormatting xmlns:xm="http://schemas.microsoft.com/office/excel/2006/main">
          <x14:cfRule type="notContainsText" priority="156" operator="notContains" id="{FA166547-7C85-4637-A188-34F588DBC8E8}">
            <xm:f>ISERROR(SEARCH("",F9))</xm:f>
            <xm:f>""</xm:f>
            <x14:dxf>
              <fill>
                <patternFill>
                  <bgColor theme="0"/>
                </patternFill>
              </fill>
            </x14:dxf>
          </x14:cfRule>
          <xm:sqref>F9</xm:sqref>
        </x14:conditionalFormatting>
        <x14:conditionalFormatting xmlns:xm="http://schemas.microsoft.com/office/excel/2006/main">
          <x14:cfRule type="notContainsText" priority="151" operator="notContains" id="{0B140D6C-C1D3-407C-8163-2911A65096E7}">
            <xm:f>ISERROR(SEARCH("",F10))</xm:f>
            <xm:f>""</xm:f>
            <x14:dxf>
              <fill>
                <patternFill>
                  <bgColor theme="0"/>
                </patternFill>
              </fill>
            </x14:dxf>
          </x14:cfRule>
          <xm:sqref>F10:F13</xm:sqref>
        </x14:conditionalFormatting>
        <x14:conditionalFormatting xmlns:xm="http://schemas.microsoft.com/office/excel/2006/main">
          <x14:cfRule type="notContainsText" priority="146" operator="notContains" id="{9781A70B-224D-48BA-844B-4A205A9D95E7}">
            <xm:f>ISERROR(SEARCH("",F7))</xm:f>
            <xm:f>""</xm:f>
            <x14:dxf>
              <fill>
                <patternFill>
                  <bgColor theme="0" tint="-0.14996795556505021"/>
                </patternFill>
              </fill>
            </x14:dxf>
          </x14:cfRule>
          <xm:sqref>F7</xm:sqref>
        </x14:conditionalFormatting>
        <x14:conditionalFormatting xmlns:xm="http://schemas.microsoft.com/office/excel/2006/main">
          <x14:cfRule type="notContainsText" priority="141" operator="notContains" id="{56CA1A4B-F61F-4BB8-9DBA-B0624F860578}">
            <xm:f>ISERROR(SEARCH("",F17))</xm:f>
            <xm:f>""</xm:f>
            <x14:dxf>
              <fill>
                <patternFill>
                  <bgColor theme="0"/>
                </patternFill>
              </fill>
            </x14:dxf>
          </x14:cfRule>
          <xm:sqref>F17:F23</xm:sqref>
        </x14:conditionalFormatting>
        <x14:conditionalFormatting xmlns:xm="http://schemas.microsoft.com/office/excel/2006/main">
          <x14:cfRule type="notContainsText" priority="136" operator="notContains" id="{67562446-40FE-4859-9664-5773B39E0A4E}">
            <xm:f>ISERROR(SEARCH("",F27))</xm:f>
            <xm:f>""</xm:f>
            <x14:dxf>
              <fill>
                <patternFill>
                  <bgColor theme="0"/>
                </patternFill>
              </fill>
            </x14:dxf>
          </x14:cfRule>
          <xm:sqref>F221:F224 F213:F217 F205:F209 F196:F201 F189:F192 F181:F185 F173:F177 F165:F169 F158:F161 F150:F154 F143:F146 F137:F139 F129:F133 F120:F124 F112:F116 F104:F108 F97:F100 F89:F93 F81:F85 F73:F77 F65:F69 F57:F61 F49:F53 F42:F44 F36:F38 F27:F32</xm:sqref>
        </x14:conditionalFormatting>
        <x14:conditionalFormatting xmlns:xm="http://schemas.microsoft.com/office/excel/2006/main">
          <x14:cfRule type="notContainsText" priority="131" operator="notContains" id="{DB7CB888-620B-47EC-8E58-31BE8BBD5050}">
            <xm:f>ISERROR(SEARCH("",F15))</xm:f>
            <xm:f>""</xm:f>
            <x14:dxf>
              <fill>
                <patternFill>
                  <bgColor theme="0" tint="-0.14996795556505021"/>
                </patternFill>
              </fill>
            </x14:dxf>
          </x14:cfRule>
          <xm:sqref>F15</xm:sqref>
        </x14:conditionalFormatting>
        <x14:conditionalFormatting xmlns:xm="http://schemas.microsoft.com/office/excel/2006/main">
          <x14:cfRule type="notContainsText" priority="126" operator="notContains" id="{5D85AC93-F90F-4662-8919-E8E6E2C57709}">
            <xm:f>ISERROR(SEARCH("",F25))</xm:f>
            <xm:f>""</xm:f>
            <x14:dxf>
              <fill>
                <patternFill>
                  <bgColor theme="0" tint="-0.14996795556505021"/>
                </patternFill>
              </fill>
            </x14:dxf>
          </x14:cfRule>
          <xm:sqref>F25</xm:sqref>
        </x14:conditionalFormatting>
        <x14:conditionalFormatting xmlns:xm="http://schemas.microsoft.com/office/excel/2006/main">
          <x14:cfRule type="notContainsText" priority="121" operator="notContains" id="{B37118EB-CBBA-458F-AA17-853C4312F5F9}">
            <xm:f>ISERROR(SEARCH("",F34))</xm:f>
            <xm:f>""</xm:f>
            <x14:dxf>
              <fill>
                <patternFill>
                  <bgColor theme="0" tint="-0.14996795556505021"/>
                </patternFill>
              </fill>
            </x14:dxf>
          </x14:cfRule>
          <xm:sqref>F34</xm:sqref>
        </x14:conditionalFormatting>
        <x14:conditionalFormatting xmlns:xm="http://schemas.microsoft.com/office/excel/2006/main">
          <x14:cfRule type="notContainsText" priority="116" operator="notContains" id="{C2F30CB9-9385-4806-B8AE-813F534C7700}">
            <xm:f>ISERROR(SEARCH("",F40))</xm:f>
            <xm:f>""</xm:f>
            <x14:dxf>
              <fill>
                <patternFill>
                  <bgColor theme="0" tint="-0.14996795556505021"/>
                </patternFill>
              </fill>
            </x14:dxf>
          </x14:cfRule>
          <xm:sqref>F40</xm:sqref>
        </x14:conditionalFormatting>
        <x14:conditionalFormatting xmlns:xm="http://schemas.microsoft.com/office/excel/2006/main">
          <x14:cfRule type="notContainsText" priority="111" operator="notContains" id="{5518BF29-2570-4260-A389-200DA82FEEDF}">
            <xm:f>ISERROR(SEARCH("",F47))</xm:f>
            <xm:f>""</xm:f>
            <x14:dxf>
              <fill>
                <patternFill>
                  <bgColor theme="0" tint="-0.14996795556505021"/>
                </patternFill>
              </fill>
            </x14:dxf>
          </x14:cfRule>
          <xm:sqref>F47</xm:sqref>
        </x14:conditionalFormatting>
        <x14:conditionalFormatting xmlns:xm="http://schemas.microsoft.com/office/excel/2006/main">
          <x14:cfRule type="notContainsText" priority="106" operator="notContains" id="{98745174-9838-45DD-BC45-107293C97D2F}">
            <xm:f>ISERROR(SEARCH("",F55))</xm:f>
            <xm:f>""</xm:f>
            <x14:dxf>
              <fill>
                <patternFill>
                  <bgColor theme="0" tint="-0.14996795556505021"/>
                </patternFill>
              </fill>
            </x14:dxf>
          </x14:cfRule>
          <xm:sqref>F55</xm:sqref>
        </x14:conditionalFormatting>
        <x14:conditionalFormatting xmlns:xm="http://schemas.microsoft.com/office/excel/2006/main">
          <x14:cfRule type="notContainsText" priority="101" operator="notContains" id="{3DA25320-27B4-40CB-84D2-0778193C1C86}">
            <xm:f>ISERROR(SEARCH("",F63))</xm:f>
            <xm:f>""</xm:f>
            <x14:dxf>
              <fill>
                <patternFill>
                  <bgColor theme="0" tint="-0.14996795556505021"/>
                </patternFill>
              </fill>
            </x14:dxf>
          </x14:cfRule>
          <xm:sqref>F63</xm:sqref>
        </x14:conditionalFormatting>
        <x14:conditionalFormatting xmlns:xm="http://schemas.microsoft.com/office/excel/2006/main">
          <x14:cfRule type="notContainsText" priority="96" operator="notContains" id="{03192454-B370-4A9E-9B23-0909A95DFD95}">
            <xm:f>ISERROR(SEARCH("",F71))</xm:f>
            <xm:f>""</xm:f>
            <x14:dxf>
              <fill>
                <patternFill>
                  <bgColor theme="0" tint="-0.14996795556505021"/>
                </patternFill>
              </fill>
            </x14:dxf>
          </x14:cfRule>
          <xm:sqref>F71</xm:sqref>
        </x14:conditionalFormatting>
        <x14:conditionalFormatting xmlns:xm="http://schemas.microsoft.com/office/excel/2006/main">
          <x14:cfRule type="notContainsText" priority="91" operator="notContains" id="{B67A95DD-228E-4C01-BACA-DDD8C500702F}">
            <xm:f>ISERROR(SEARCH("",F79))</xm:f>
            <xm:f>""</xm:f>
            <x14:dxf>
              <fill>
                <patternFill>
                  <bgColor theme="0" tint="-0.14996795556505021"/>
                </patternFill>
              </fill>
            </x14:dxf>
          </x14:cfRule>
          <xm:sqref>F79</xm:sqref>
        </x14:conditionalFormatting>
        <x14:conditionalFormatting xmlns:xm="http://schemas.microsoft.com/office/excel/2006/main">
          <x14:cfRule type="notContainsText" priority="86" operator="notContains" id="{A3057A34-68C5-4F56-9066-099086540D30}">
            <xm:f>ISERROR(SEARCH("",F87))</xm:f>
            <xm:f>""</xm:f>
            <x14:dxf>
              <fill>
                <patternFill>
                  <bgColor theme="0" tint="-0.14996795556505021"/>
                </patternFill>
              </fill>
            </x14:dxf>
          </x14:cfRule>
          <xm:sqref>F87</xm:sqref>
        </x14:conditionalFormatting>
        <x14:conditionalFormatting xmlns:xm="http://schemas.microsoft.com/office/excel/2006/main">
          <x14:cfRule type="notContainsText" priority="81" operator="notContains" id="{37BDEBDF-54B5-474E-BC6F-E83DC8A7B37E}">
            <xm:f>ISERROR(SEARCH("",F95))</xm:f>
            <xm:f>""</xm:f>
            <x14:dxf>
              <fill>
                <patternFill>
                  <bgColor theme="0" tint="-0.14996795556505021"/>
                </patternFill>
              </fill>
            </x14:dxf>
          </x14:cfRule>
          <xm:sqref>F95</xm:sqref>
        </x14:conditionalFormatting>
        <x14:conditionalFormatting xmlns:xm="http://schemas.microsoft.com/office/excel/2006/main">
          <x14:cfRule type="notContainsText" priority="76" operator="notContains" id="{C8FBE973-A6DC-4529-B48E-F52C51A008FE}">
            <xm:f>ISERROR(SEARCH("",F102))</xm:f>
            <xm:f>""</xm:f>
            <x14:dxf>
              <fill>
                <patternFill>
                  <bgColor theme="0" tint="-0.14996795556505021"/>
                </patternFill>
              </fill>
            </x14:dxf>
          </x14:cfRule>
          <xm:sqref>F102</xm:sqref>
        </x14:conditionalFormatting>
        <x14:conditionalFormatting xmlns:xm="http://schemas.microsoft.com/office/excel/2006/main">
          <x14:cfRule type="notContainsText" priority="71" operator="notContains" id="{CBC49253-578F-4973-AFF4-3ED3D524AF10}">
            <xm:f>ISERROR(SEARCH("",F110))</xm:f>
            <xm:f>""</xm:f>
            <x14:dxf>
              <fill>
                <patternFill>
                  <bgColor theme="0" tint="-0.14996795556505021"/>
                </patternFill>
              </fill>
            </x14:dxf>
          </x14:cfRule>
          <xm:sqref>F110</xm:sqref>
        </x14:conditionalFormatting>
        <x14:conditionalFormatting xmlns:xm="http://schemas.microsoft.com/office/excel/2006/main">
          <x14:cfRule type="notContainsText" priority="66" operator="notContains" id="{2E781324-CF5C-418B-BB78-CE33708C3F3F}">
            <xm:f>ISERROR(SEARCH("",F118))</xm:f>
            <xm:f>""</xm:f>
            <x14:dxf>
              <fill>
                <patternFill>
                  <bgColor theme="0" tint="-0.14996795556505021"/>
                </patternFill>
              </fill>
            </x14:dxf>
          </x14:cfRule>
          <xm:sqref>F118</xm:sqref>
        </x14:conditionalFormatting>
        <x14:conditionalFormatting xmlns:xm="http://schemas.microsoft.com/office/excel/2006/main">
          <x14:cfRule type="notContainsText" priority="61" operator="notContains" id="{5E9FC568-BC15-445B-8B3E-4953080F02AC}">
            <xm:f>ISERROR(SEARCH("",F127))</xm:f>
            <xm:f>""</xm:f>
            <x14:dxf>
              <fill>
                <patternFill>
                  <bgColor theme="0" tint="-0.14996795556505021"/>
                </patternFill>
              </fill>
            </x14:dxf>
          </x14:cfRule>
          <xm:sqref>F127</xm:sqref>
        </x14:conditionalFormatting>
        <x14:conditionalFormatting xmlns:xm="http://schemas.microsoft.com/office/excel/2006/main">
          <x14:cfRule type="notContainsText" priority="56" operator="notContains" id="{3F7AC8D8-02CC-4C9F-A843-5A5B6DF875B6}">
            <xm:f>ISERROR(SEARCH("",F135))</xm:f>
            <xm:f>""</xm:f>
            <x14:dxf>
              <fill>
                <patternFill>
                  <bgColor theme="0" tint="-0.14996795556505021"/>
                </patternFill>
              </fill>
            </x14:dxf>
          </x14:cfRule>
          <xm:sqref>F135</xm:sqref>
        </x14:conditionalFormatting>
        <x14:conditionalFormatting xmlns:xm="http://schemas.microsoft.com/office/excel/2006/main">
          <x14:cfRule type="notContainsText" priority="51" operator="notContains" id="{31B2DFAA-DD03-45C0-AB66-F3CA87D00B96}">
            <xm:f>ISERROR(SEARCH("",F141))</xm:f>
            <xm:f>""</xm:f>
            <x14:dxf>
              <fill>
                <patternFill>
                  <bgColor theme="0" tint="-0.14996795556505021"/>
                </patternFill>
              </fill>
            </x14:dxf>
          </x14:cfRule>
          <xm:sqref>F141</xm:sqref>
        </x14:conditionalFormatting>
        <x14:conditionalFormatting xmlns:xm="http://schemas.microsoft.com/office/excel/2006/main">
          <x14:cfRule type="notContainsText" priority="46" operator="notContains" id="{B38CE576-01EC-414D-B4E2-FB2B734F876C}">
            <xm:f>ISERROR(SEARCH("",F148))</xm:f>
            <xm:f>""</xm:f>
            <x14:dxf>
              <fill>
                <patternFill>
                  <bgColor theme="0" tint="-0.14996795556505021"/>
                </patternFill>
              </fill>
            </x14:dxf>
          </x14:cfRule>
          <xm:sqref>F148</xm:sqref>
        </x14:conditionalFormatting>
        <x14:conditionalFormatting xmlns:xm="http://schemas.microsoft.com/office/excel/2006/main">
          <x14:cfRule type="notContainsText" priority="41" operator="notContains" id="{488F8180-F247-48A5-800B-32D68A50FCC5}">
            <xm:f>ISERROR(SEARCH("",F156))</xm:f>
            <xm:f>""</xm:f>
            <x14:dxf>
              <fill>
                <patternFill>
                  <bgColor theme="0" tint="-0.14996795556505021"/>
                </patternFill>
              </fill>
            </x14:dxf>
          </x14:cfRule>
          <xm:sqref>F156</xm:sqref>
        </x14:conditionalFormatting>
        <x14:conditionalFormatting xmlns:xm="http://schemas.microsoft.com/office/excel/2006/main">
          <x14:cfRule type="notContainsText" priority="36" operator="notContains" id="{7C850DBF-444F-4277-A3B0-91175BEF33C4}">
            <xm:f>ISERROR(SEARCH("",F163))</xm:f>
            <xm:f>""</xm:f>
            <x14:dxf>
              <fill>
                <patternFill>
                  <bgColor theme="0" tint="-0.14996795556505021"/>
                </patternFill>
              </fill>
            </x14:dxf>
          </x14:cfRule>
          <xm:sqref>F163</xm:sqref>
        </x14:conditionalFormatting>
        <x14:conditionalFormatting xmlns:xm="http://schemas.microsoft.com/office/excel/2006/main">
          <x14:cfRule type="notContainsText" priority="31" operator="notContains" id="{E53C706A-5C86-4510-99A4-6580834C0DCD}">
            <xm:f>ISERROR(SEARCH("",F171))</xm:f>
            <xm:f>""</xm:f>
            <x14:dxf>
              <fill>
                <patternFill>
                  <bgColor theme="0" tint="-0.14996795556505021"/>
                </patternFill>
              </fill>
            </x14:dxf>
          </x14:cfRule>
          <xm:sqref>F171</xm:sqref>
        </x14:conditionalFormatting>
        <x14:conditionalFormatting xmlns:xm="http://schemas.microsoft.com/office/excel/2006/main">
          <x14:cfRule type="notContainsText" priority="26" operator="notContains" id="{FA5514B0-AD3A-43BE-A0BB-9E7F55E037AD}">
            <xm:f>ISERROR(SEARCH("",F179))</xm:f>
            <xm:f>""</xm:f>
            <x14:dxf>
              <fill>
                <patternFill>
                  <bgColor theme="0" tint="-0.14996795556505021"/>
                </patternFill>
              </fill>
            </x14:dxf>
          </x14:cfRule>
          <xm:sqref>F179</xm:sqref>
        </x14:conditionalFormatting>
        <x14:conditionalFormatting xmlns:xm="http://schemas.microsoft.com/office/excel/2006/main">
          <x14:cfRule type="notContainsText" priority="21" operator="notContains" id="{7ED4BDEE-63EA-4887-A917-8EBBBAAD6157}">
            <xm:f>ISERROR(SEARCH("",F187))</xm:f>
            <xm:f>""</xm:f>
            <x14:dxf>
              <fill>
                <patternFill>
                  <bgColor theme="0" tint="-0.14996795556505021"/>
                </patternFill>
              </fill>
            </x14:dxf>
          </x14:cfRule>
          <xm:sqref>F187</xm:sqref>
        </x14:conditionalFormatting>
        <x14:conditionalFormatting xmlns:xm="http://schemas.microsoft.com/office/excel/2006/main">
          <x14:cfRule type="notContainsText" priority="16" operator="notContains" id="{CC6068A9-B845-4377-8153-13ABDCD36225}">
            <xm:f>ISERROR(SEARCH("",F194))</xm:f>
            <xm:f>""</xm:f>
            <x14:dxf>
              <fill>
                <patternFill>
                  <bgColor theme="0" tint="-0.14996795556505021"/>
                </patternFill>
              </fill>
            </x14:dxf>
          </x14:cfRule>
          <xm:sqref>F194</xm:sqref>
        </x14:conditionalFormatting>
        <x14:conditionalFormatting xmlns:xm="http://schemas.microsoft.com/office/excel/2006/main">
          <x14:cfRule type="notContainsText" priority="11" operator="notContains" id="{F9CA842F-B69E-4D70-A0C9-3DF95FFA1E35}">
            <xm:f>ISERROR(SEARCH("",F203))</xm:f>
            <xm:f>""</xm:f>
            <x14:dxf>
              <fill>
                <patternFill>
                  <bgColor theme="0" tint="-0.14996795556505021"/>
                </patternFill>
              </fill>
            </x14:dxf>
          </x14:cfRule>
          <xm:sqref>F203</xm:sqref>
        </x14:conditionalFormatting>
        <x14:conditionalFormatting xmlns:xm="http://schemas.microsoft.com/office/excel/2006/main">
          <x14:cfRule type="notContainsText" priority="6" operator="notContains" id="{940E7350-A424-4F77-85D1-0A6EA89AAAB8}">
            <xm:f>ISERROR(SEARCH("",F211))</xm:f>
            <xm:f>""</xm:f>
            <x14:dxf>
              <fill>
                <patternFill>
                  <bgColor theme="0" tint="-0.14996795556505021"/>
                </patternFill>
              </fill>
            </x14:dxf>
          </x14:cfRule>
          <xm:sqref>F211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
  <dimension ref="A1:E20"/>
  <sheetViews>
    <sheetView showGridLines="0" zoomScaleNormal="100" workbookViewId="0"/>
  </sheetViews>
  <sheetFormatPr baseColWidth="10" defaultColWidth="11.42578125" defaultRowHeight="18" customHeight="1" x14ac:dyDescent="0.25"/>
  <cols>
    <col min="1" max="1" width="22.7109375" style="3" customWidth="1"/>
    <col min="2" max="2" width="12.7109375" style="3" customWidth="1"/>
    <col min="3" max="3" width="22.5703125" style="3" bestFit="1" customWidth="1"/>
    <col min="4" max="5" width="24.7109375" style="3" customWidth="1"/>
    <col min="6" max="16384" width="11.42578125" style="3"/>
  </cols>
  <sheetData>
    <row r="1" spans="1:5" ht="9.9499999999999993" customHeight="1" x14ac:dyDescent="0.25"/>
    <row r="2" spans="1:5" ht="18" customHeight="1" x14ac:dyDescent="0.25">
      <c r="A2" s="201" t="s">
        <v>581</v>
      </c>
      <c r="B2" s="291" t="s">
        <v>1</v>
      </c>
      <c r="C2" s="291"/>
      <c r="D2" s="291"/>
      <c r="E2" s="291"/>
    </row>
    <row r="3" spans="1:5" ht="18" customHeight="1" x14ac:dyDescent="0.25">
      <c r="A3" s="201" t="s">
        <v>582</v>
      </c>
      <c r="B3" s="291" t="s">
        <v>8</v>
      </c>
      <c r="C3" s="291"/>
      <c r="D3" s="291"/>
      <c r="E3" s="291"/>
    </row>
    <row r="4" spans="1:5" ht="18" customHeight="1" x14ac:dyDescent="0.25">
      <c r="A4" s="201" t="s">
        <v>583</v>
      </c>
      <c r="B4" s="292" t="s">
        <v>202</v>
      </c>
      <c r="C4" s="292"/>
      <c r="D4" s="292"/>
      <c r="E4" s="292"/>
    </row>
    <row r="5" spans="1:5" ht="18" customHeight="1" x14ac:dyDescent="0.25">
      <c r="A5" s="201" t="s">
        <v>2</v>
      </c>
      <c r="B5" s="293">
        <v>8.1</v>
      </c>
      <c r="C5" s="293"/>
      <c r="D5" s="293"/>
      <c r="E5" s="293"/>
    </row>
    <row r="6" spans="1:5" ht="18" customHeight="1" x14ac:dyDescent="0.25">
      <c r="A6" s="201" t="s">
        <v>584</v>
      </c>
      <c r="B6" s="291" t="s">
        <v>625</v>
      </c>
      <c r="C6" s="291"/>
      <c r="D6" s="291"/>
      <c r="E6" s="291"/>
    </row>
    <row r="7" spans="1:5" ht="18" customHeight="1" x14ac:dyDescent="0.25">
      <c r="A7" s="201" t="s">
        <v>585</v>
      </c>
      <c r="B7" s="294" t="str">
        <f ca="1">MID(CELL("DATEINAME"),FIND("[",CELL("DATEINAME"))+1,FIND("]",CELL("DATEINAME"))-FIND("[",CELL("DATEINAME"))-6)</f>
        <v>VZPM_PMLD_Rezertifizierungsantrag_V8.1_FR</v>
      </c>
      <c r="C7" s="294"/>
      <c r="D7" s="294"/>
      <c r="E7" s="294"/>
    </row>
    <row r="9" spans="1:5" ht="18" customHeight="1" x14ac:dyDescent="0.25">
      <c r="A9" s="4" t="s">
        <v>586</v>
      </c>
    </row>
    <row r="10" spans="1:5" ht="9.9499999999999993" customHeight="1" x14ac:dyDescent="0.25"/>
    <row r="11" spans="1:5" ht="18" customHeight="1" x14ac:dyDescent="0.25">
      <c r="A11" s="201" t="s">
        <v>587</v>
      </c>
      <c r="B11" s="202" t="s">
        <v>588</v>
      </c>
      <c r="C11" s="201" t="s">
        <v>589</v>
      </c>
      <c r="D11" s="201" t="s">
        <v>302</v>
      </c>
      <c r="E11" s="201" t="s">
        <v>327</v>
      </c>
    </row>
    <row r="12" spans="1:5" ht="18" customHeight="1" x14ac:dyDescent="0.25">
      <c r="A12" s="223" t="s">
        <v>590</v>
      </c>
      <c r="B12" s="224">
        <v>43433</v>
      </c>
      <c r="C12" s="223" t="s">
        <v>249</v>
      </c>
      <c r="D12" s="225" t="s">
        <v>3</v>
      </c>
      <c r="E12" s="225"/>
    </row>
    <row r="13" spans="1:5" ht="18" customHeight="1" x14ac:dyDescent="0.25">
      <c r="A13" s="223" t="s">
        <v>591</v>
      </c>
      <c r="B13" s="224">
        <v>43465</v>
      </c>
      <c r="C13" s="223" t="s">
        <v>595</v>
      </c>
      <c r="D13" s="225" t="s">
        <v>1</v>
      </c>
      <c r="E13" s="225"/>
    </row>
    <row r="15" spans="1:5" ht="18" customHeight="1" x14ac:dyDescent="0.25">
      <c r="A15" s="4" t="s">
        <v>592</v>
      </c>
      <c r="D15" s="5"/>
    </row>
    <row r="16" spans="1:5" ht="9.9499999999999993" customHeight="1" x14ac:dyDescent="0.25"/>
    <row r="17" spans="1:5" ht="18" customHeight="1" x14ac:dyDescent="0.25">
      <c r="A17" s="201" t="s">
        <v>588</v>
      </c>
      <c r="B17" s="202" t="s">
        <v>2</v>
      </c>
      <c r="C17" s="201" t="s">
        <v>593</v>
      </c>
      <c r="D17" s="290" t="s">
        <v>594</v>
      </c>
      <c r="E17" s="290"/>
    </row>
    <row r="18" spans="1:5" ht="18" customHeight="1" x14ac:dyDescent="0.25">
      <c r="A18" s="226">
        <v>43595</v>
      </c>
      <c r="B18" s="227">
        <v>8.1</v>
      </c>
      <c r="C18" s="228" t="s">
        <v>601</v>
      </c>
      <c r="D18" s="289" t="s">
        <v>600</v>
      </c>
      <c r="E18" s="289"/>
    </row>
    <row r="19" spans="1:5" ht="18" customHeight="1" x14ac:dyDescent="0.25">
      <c r="A19" s="226">
        <v>43464</v>
      </c>
      <c r="B19" s="227">
        <v>8</v>
      </c>
      <c r="C19" s="225" t="s">
        <v>1</v>
      </c>
      <c r="D19" s="289" t="s">
        <v>596</v>
      </c>
      <c r="E19" s="289"/>
    </row>
    <row r="20" spans="1:5" ht="18" customHeight="1" x14ac:dyDescent="0.25">
      <c r="A20" s="136"/>
      <c r="B20" s="137"/>
      <c r="C20" s="138"/>
      <c r="D20" s="139"/>
      <c r="E20" s="138"/>
    </row>
  </sheetData>
  <sheetProtection algorithmName="SHA-512" hashValue="Y0qKv/bE/pST1i6b5jOLmNHHpBJz2EuZ+dbuVdBuLWrf6XrXLerLGwTGdEz0t+USKnfJrfBUefNsQZyPmCjntA==" saltValue="9/x8dMQY6jNqAG30Hu45RA==" spinCount="100000" sheet="1" objects="1" scenarios="1"/>
  <mergeCells count="9">
    <mergeCell ref="D19:E19"/>
    <mergeCell ref="D17:E17"/>
    <mergeCell ref="B2:E2"/>
    <mergeCell ref="B3:E3"/>
    <mergeCell ref="B4:E4"/>
    <mergeCell ref="B5:E5"/>
    <mergeCell ref="B6:E6"/>
    <mergeCell ref="B7:E7"/>
    <mergeCell ref="D18:E18"/>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D
Demande de recertification
Méthodologie de gestion&amp;R&amp;G</oddHeader>
    <oddFooter>&amp;L&amp;"Verdana,Standard"&amp;9© VZPM&amp;C&amp;"Verdana,Standard"&amp;9&amp;F&amp;R&amp;"Verdana,Standard"&amp;9&amp;A Page &amp;P/&amp;N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1"/>
  <dimension ref="A1:F120"/>
  <sheetViews>
    <sheetView zoomScaleNormal="100" workbookViewId="0"/>
  </sheetViews>
  <sheetFormatPr baseColWidth="10" defaultColWidth="11.42578125" defaultRowHeight="18" customHeight="1" x14ac:dyDescent="0.25"/>
  <cols>
    <col min="1" max="1" width="24" style="2" customWidth="1"/>
    <col min="2" max="2" width="74.28515625" style="2" bestFit="1" customWidth="1"/>
    <col min="3" max="16384" width="11.42578125" style="2"/>
  </cols>
  <sheetData>
    <row r="1" spans="1:2" ht="18" customHeight="1" x14ac:dyDescent="0.25">
      <c r="A1" s="198" t="s">
        <v>209</v>
      </c>
      <c r="B1" s="198" t="s">
        <v>210</v>
      </c>
    </row>
    <row r="2" spans="1:2" ht="18" customHeight="1" x14ac:dyDescent="0.25">
      <c r="A2" s="198"/>
      <c r="B2" s="198" t="s">
        <v>211</v>
      </c>
    </row>
    <row r="3" spans="1:2" ht="18" customHeight="1" x14ac:dyDescent="0.25">
      <c r="B3" s="15"/>
    </row>
    <row r="4" spans="1:2" ht="18" customHeight="1" x14ac:dyDescent="0.25">
      <c r="A4" s="198" t="s">
        <v>212</v>
      </c>
      <c r="B4" s="198" t="s">
        <v>213</v>
      </c>
    </row>
    <row r="5" spans="1:2" ht="18" customHeight="1" x14ac:dyDescent="0.25">
      <c r="A5" s="198"/>
      <c r="B5" s="198" t="s">
        <v>214</v>
      </c>
    </row>
    <row r="6" spans="1:2" ht="18" customHeight="1" x14ac:dyDescent="0.25">
      <c r="A6" s="198"/>
      <c r="B6" s="198" t="s">
        <v>215</v>
      </c>
    </row>
    <row r="7" spans="1:2" ht="18" customHeight="1" x14ac:dyDescent="0.25">
      <c r="A7" s="198"/>
      <c r="B7" s="198" t="s">
        <v>216</v>
      </c>
    </row>
    <row r="8" spans="1:2" ht="18" customHeight="1" x14ac:dyDescent="0.25">
      <c r="A8" s="198"/>
      <c r="B8" s="198" t="s">
        <v>217</v>
      </c>
    </row>
    <row r="9" spans="1:2" ht="18" customHeight="1" x14ac:dyDescent="0.25">
      <c r="A9" s="198"/>
      <c r="B9" s="198" t="s">
        <v>218</v>
      </c>
    </row>
    <row r="10" spans="1:2" ht="18" customHeight="1" x14ac:dyDescent="0.25">
      <c r="A10" s="198"/>
      <c r="B10" s="198" t="s">
        <v>219</v>
      </c>
    </row>
    <row r="11" spans="1:2" ht="18" customHeight="1" x14ac:dyDescent="0.25">
      <c r="A11" s="198"/>
      <c r="B11" s="198" t="s">
        <v>220</v>
      </c>
    </row>
    <row r="12" spans="1:2" ht="18" customHeight="1" x14ac:dyDescent="0.25">
      <c r="A12" s="198"/>
      <c r="B12" s="198" t="s">
        <v>221</v>
      </c>
    </row>
    <row r="13" spans="1:2" ht="18" customHeight="1" x14ac:dyDescent="0.25">
      <c r="A13" s="198"/>
      <c r="B13" s="198" t="s">
        <v>222</v>
      </c>
    </row>
    <row r="14" spans="1:2" ht="18" customHeight="1" x14ac:dyDescent="0.25">
      <c r="A14" s="198"/>
      <c r="B14" s="198" t="s">
        <v>223</v>
      </c>
    </row>
    <row r="15" spans="1:2" ht="18" customHeight="1" x14ac:dyDescent="0.25">
      <c r="A15" s="198"/>
      <c r="B15" s="198" t="s">
        <v>224</v>
      </c>
    </row>
    <row r="16" spans="1:2" ht="18" customHeight="1" x14ac:dyDescent="0.25">
      <c r="A16" s="198"/>
      <c r="B16" s="198" t="s">
        <v>225</v>
      </c>
    </row>
    <row r="17" spans="1:2" ht="18" customHeight="1" x14ac:dyDescent="0.25">
      <c r="A17" s="198"/>
      <c r="B17" s="198" t="s">
        <v>226</v>
      </c>
    </row>
    <row r="19" spans="1:2" ht="18" customHeight="1" x14ac:dyDescent="0.25">
      <c r="A19" s="198" t="s">
        <v>227</v>
      </c>
      <c r="B19" s="198" t="s">
        <v>228</v>
      </c>
    </row>
    <row r="20" spans="1:2" ht="18" customHeight="1" x14ac:dyDescent="0.25">
      <c r="A20" s="198"/>
      <c r="B20" s="198" t="s">
        <v>229</v>
      </c>
    </row>
    <row r="21" spans="1:2" ht="18" customHeight="1" x14ac:dyDescent="0.25">
      <c r="A21" s="198"/>
      <c r="B21" s="198" t="s">
        <v>230</v>
      </c>
    </row>
    <row r="23" spans="1:2" ht="18" customHeight="1" x14ac:dyDescent="0.25">
      <c r="A23" s="198" t="s">
        <v>231</v>
      </c>
      <c r="B23" s="198" t="s">
        <v>232</v>
      </c>
    </row>
    <row r="24" spans="1:2" ht="18" customHeight="1" x14ac:dyDescent="0.25">
      <c r="A24" s="198"/>
      <c r="B24" s="198" t="s">
        <v>233</v>
      </c>
    </row>
    <row r="25" spans="1:2" ht="18" customHeight="1" x14ac:dyDescent="0.25">
      <c r="A25" s="198"/>
      <c r="B25" s="198" t="s">
        <v>234</v>
      </c>
    </row>
    <row r="27" spans="1:2" ht="18" customHeight="1" x14ac:dyDescent="0.25">
      <c r="A27" s="198" t="s">
        <v>235</v>
      </c>
      <c r="B27" s="198" t="s">
        <v>236</v>
      </c>
    </row>
    <row r="28" spans="1:2" ht="18" customHeight="1" x14ac:dyDescent="0.25">
      <c r="A28" s="198"/>
      <c r="B28" s="198" t="s">
        <v>11</v>
      </c>
    </row>
    <row r="29" spans="1:2" ht="18" customHeight="1" x14ac:dyDescent="0.25">
      <c r="A29" s="198"/>
      <c r="B29" s="198" t="s">
        <v>237</v>
      </c>
    </row>
    <row r="30" spans="1:2" ht="18" customHeight="1" x14ac:dyDescent="0.25">
      <c r="A30" s="198"/>
      <c r="B30" s="198" t="s">
        <v>238</v>
      </c>
    </row>
    <row r="32" spans="1:2" ht="18" customHeight="1" x14ac:dyDescent="0.25">
      <c r="A32" s="198" t="s">
        <v>239</v>
      </c>
      <c r="B32" s="198" t="s">
        <v>12</v>
      </c>
    </row>
    <row r="33" spans="1:6" ht="18" customHeight="1" x14ac:dyDescent="0.25">
      <c r="A33" s="198"/>
      <c r="B33" s="198" t="s">
        <v>5</v>
      </c>
    </row>
    <row r="35" spans="1:6" ht="18" customHeight="1" x14ac:dyDescent="0.25">
      <c r="A35" s="91" t="s">
        <v>13</v>
      </c>
      <c r="B35" s="91" t="s">
        <v>14</v>
      </c>
    </row>
    <row r="36" spans="1:6" ht="18" customHeight="1" x14ac:dyDescent="0.25">
      <c r="B36" s="104" t="s">
        <v>15</v>
      </c>
    </row>
    <row r="38" spans="1:6" ht="18" customHeight="1" x14ac:dyDescent="0.25">
      <c r="A38" s="105" t="s">
        <v>20</v>
      </c>
      <c r="B38" s="105" t="s">
        <v>23</v>
      </c>
    </row>
    <row r="39" spans="1:6" ht="18" customHeight="1" x14ac:dyDescent="0.25">
      <c r="B39" s="105" t="s">
        <v>24</v>
      </c>
    </row>
    <row r="41" spans="1:6" ht="18" customHeight="1" x14ac:dyDescent="0.25">
      <c r="A41" s="198" t="s">
        <v>240</v>
      </c>
      <c r="B41" s="198" t="s">
        <v>241</v>
      </c>
      <c r="F41" s="9"/>
    </row>
    <row r="42" spans="1:6" ht="18" customHeight="1" x14ac:dyDescent="0.25">
      <c r="A42" s="198"/>
      <c r="B42" s="198" t="s">
        <v>242</v>
      </c>
      <c r="F42" s="9"/>
    </row>
    <row r="43" spans="1:6" ht="18" customHeight="1" x14ac:dyDescent="0.25">
      <c r="A43" s="198"/>
      <c r="B43" s="198" t="s">
        <v>243</v>
      </c>
      <c r="F43" s="9"/>
    </row>
    <row r="44" spans="1:6" ht="18" customHeight="1" x14ac:dyDescent="0.25">
      <c r="A44" s="198"/>
      <c r="B44" s="198" t="s">
        <v>244</v>
      </c>
      <c r="F44" s="140"/>
    </row>
    <row r="45" spans="1:6" ht="18" customHeight="1" x14ac:dyDescent="0.25">
      <c r="A45" s="198"/>
      <c r="B45" s="198" t="s">
        <v>245</v>
      </c>
      <c r="F45" s="9"/>
    </row>
    <row r="46" spans="1:6" ht="18" customHeight="1" x14ac:dyDescent="0.25">
      <c r="A46" s="198"/>
      <c r="B46" s="198" t="s">
        <v>246</v>
      </c>
      <c r="F46" s="9"/>
    </row>
    <row r="47" spans="1:6" ht="18" customHeight="1" x14ac:dyDescent="0.25">
      <c r="A47" s="198"/>
      <c r="B47" s="198" t="s">
        <v>247</v>
      </c>
      <c r="F47" s="9"/>
    </row>
    <row r="48" spans="1:6" ht="18" customHeight="1" x14ac:dyDescent="0.25">
      <c r="A48" s="198"/>
      <c r="B48" s="198" t="s">
        <v>248</v>
      </c>
      <c r="F48" s="9"/>
    </row>
    <row r="49" spans="1:6" ht="18" customHeight="1" x14ac:dyDescent="0.25">
      <c r="A49" s="198"/>
      <c r="B49" s="198" t="s">
        <v>249</v>
      </c>
      <c r="F49" s="9"/>
    </row>
    <row r="50" spans="1:6" ht="18" customHeight="1" x14ac:dyDescent="0.25">
      <c r="A50" s="198"/>
      <c r="B50" s="198" t="s">
        <v>250</v>
      </c>
      <c r="F50" s="9"/>
    </row>
    <row r="51" spans="1:6" ht="18" customHeight="1" x14ac:dyDescent="0.25">
      <c r="A51" s="198"/>
      <c r="B51" s="198" t="s">
        <v>251</v>
      </c>
      <c r="F51" s="9"/>
    </row>
    <row r="52" spans="1:6" ht="18" customHeight="1" x14ac:dyDescent="0.25">
      <c r="A52" s="198"/>
      <c r="B52" s="198" t="s">
        <v>252</v>
      </c>
      <c r="F52" s="9"/>
    </row>
    <row r="53" spans="1:6" ht="18" customHeight="1" x14ac:dyDescent="0.25">
      <c r="A53" s="198"/>
      <c r="B53" s="198" t="s">
        <v>253</v>
      </c>
      <c r="F53" s="9"/>
    </row>
    <row r="54" spans="1:6" ht="18" customHeight="1" x14ac:dyDescent="0.25">
      <c r="B54" s="198" t="s">
        <v>254</v>
      </c>
      <c r="F54" s="9"/>
    </row>
    <row r="55" spans="1:6" ht="18" customHeight="1" x14ac:dyDescent="0.25">
      <c r="B55" s="198" t="s">
        <v>255</v>
      </c>
      <c r="F55" s="9"/>
    </row>
    <row r="56" spans="1:6" ht="18" customHeight="1" x14ac:dyDescent="0.25">
      <c r="B56" s="198" t="s">
        <v>256</v>
      </c>
      <c r="F56" s="9"/>
    </row>
    <row r="58" spans="1:6" ht="18" customHeight="1" x14ac:dyDescent="0.25">
      <c r="A58" s="198" t="s">
        <v>26</v>
      </c>
      <c r="B58" s="198" t="s">
        <v>257</v>
      </c>
      <c r="D58" s="152"/>
    </row>
    <row r="59" spans="1:6" ht="18" customHeight="1" x14ac:dyDescent="0.25">
      <c r="A59" s="198"/>
      <c r="B59" s="198" t="s">
        <v>258</v>
      </c>
      <c r="D59" s="152"/>
    </row>
    <row r="60" spans="1:6" ht="18" customHeight="1" x14ac:dyDescent="0.25">
      <c r="A60" s="198"/>
      <c r="B60" s="198" t="s">
        <v>259</v>
      </c>
      <c r="D60" s="152"/>
    </row>
    <row r="61" spans="1:6" ht="18" customHeight="1" x14ac:dyDescent="0.25">
      <c r="A61" s="198"/>
      <c r="B61" s="198" t="s">
        <v>260</v>
      </c>
      <c r="D61" s="152"/>
    </row>
    <row r="62" spans="1:6" ht="18" customHeight="1" x14ac:dyDescent="0.25">
      <c r="A62" s="198"/>
      <c r="B62" s="198" t="s">
        <v>261</v>
      </c>
      <c r="D62" s="152"/>
    </row>
    <row r="63" spans="1:6" ht="18" customHeight="1" x14ac:dyDescent="0.25">
      <c r="A63" s="198"/>
      <c r="B63" s="198" t="s">
        <v>262</v>
      </c>
      <c r="D63" s="152"/>
    </row>
    <row r="64" spans="1:6" ht="18" customHeight="1" x14ac:dyDescent="0.25">
      <c r="A64" s="198"/>
      <c r="B64" s="198" t="s">
        <v>263</v>
      </c>
      <c r="D64" s="152"/>
    </row>
    <row r="65" spans="1:4" ht="18" customHeight="1" x14ac:dyDescent="0.25">
      <c r="A65" s="198"/>
      <c r="B65" s="198" t="s">
        <v>264</v>
      </c>
      <c r="D65" s="152"/>
    </row>
    <row r="66" spans="1:4" ht="18" customHeight="1" x14ac:dyDescent="0.25">
      <c r="A66" s="198"/>
      <c r="B66" s="198" t="s">
        <v>265</v>
      </c>
      <c r="D66" s="152"/>
    </row>
    <row r="67" spans="1:4" ht="18" customHeight="1" x14ac:dyDescent="0.25">
      <c r="A67" s="198"/>
      <c r="B67" s="198" t="s">
        <v>266</v>
      </c>
      <c r="D67" s="152"/>
    </row>
    <row r="68" spans="1:4" ht="18" customHeight="1" x14ac:dyDescent="0.25">
      <c r="A68" s="198"/>
      <c r="B68" s="198" t="s">
        <v>267</v>
      </c>
      <c r="D68" s="152"/>
    </row>
    <row r="69" spans="1:4" ht="18" customHeight="1" x14ac:dyDescent="0.25">
      <c r="A69" s="198"/>
      <c r="B69" s="198" t="s">
        <v>268</v>
      </c>
      <c r="D69" s="152"/>
    </row>
    <row r="70" spans="1:4" ht="18" customHeight="1" x14ac:dyDescent="0.25">
      <c r="A70" s="198"/>
      <c r="B70" s="198" t="s">
        <v>269</v>
      </c>
      <c r="D70" s="152"/>
    </row>
    <row r="71" spans="1:4" ht="18" customHeight="1" x14ac:dyDescent="0.25">
      <c r="A71" s="198"/>
      <c r="B71" s="198" t="s">
        <v>270</v>
      </c>
      <c r="D71" s="152"/>
    </row>
    <row r="72" spans="1:4" ht="18" customHeight="1" x14ac:dyDescent="0.25">
      <c r="A72" s="198"/>
      <c r="B72" s="198" t="s">
        <v>271</v>
      </c>
      <c r="D72" s="152"/>
    </row>
    <row r="73" spans="1:4" ht="18" customHeight="1" x14ac:dyDescent="0.25">
      <c r="A73" s="198"/>
      <c r="B73" s="198" t="s">
        <v>272</v>
      </c>
      <c r="D73" s="152"/>
    </row>
    <row r="74" spans="1:4" ht="18" customHeight="1" x14ac:dyDescent="0.25">
      <c r="A74" s="198"/>
      <c r="B74" s="198" t="s">
        <v>273</v>
      </c>
      <c r="D74" s="152"/>
    </row>
    <row r="75" spans="1:4" ht="18" customHeight="1" x14ac:dyDescent="0.25">
      <c r="A75" s="198"/>
      <c r="B75" s="198" t="s">
        <v>274</v>
      </c>
      <c r="D75" s="152"/>
    </row>
    <row r="76" spans="1:4" ht="18" customHeight="1" x14ac:dyDescent="0.25">
      <c r="A76" s="198"/>
      <c r="B76" s="198" t="s">
        <v>275</v>
      </c>
      <c r="D76" s="152"/>
    </row>
    <row r="77" spans="1:4" ht="18" customHeight="1" x14ac:dyDescent="0.25">
      <c r="A77" s="198"/>
      <c r="B77" s="198" t="s">
        <v>276</v>
      </c>
      <c r="D77" s="153"/>
    </row>
    <row r="78" spans="1:4" ht="18" customHeight="1" x14ac:dyDescent="0.25">
      <c r="A78" s="198"/>
      <c r="B78" s="198" t="s">
        <v>277</v>
      </c>
      <c r="D78" s="154"/>
    </row>
    <row r="79" spans="1:4" ht="18" customHeight="1" x14ac:dyDescent="0.25">
      <c r="A79" s="198"/>
      <c r="B79" s="198" t="s">
        <v>278</v>
      </c>
      <c r="D79" s="154"/>
    </row>
    <row r="80" spans="1:4" ht="18" customHeight="1" x14ac:dyDescent="0.25">
      <c r="A80" s="198"/>
      <c r="B80" s="198" t="s">
        <v>279</v>
      </c>
      <c r="D80" s="154"/>
    </row>
    <row r="81" spans="1:4" ht="18" customHeight="1" x14ac:dyDescent="0.25">
      <c r="A81" s="198"/>
      <c r="B81" s="198" t="s">
        <v>280</v>
      </c>
      <c r="D81" s="152"/>
    </row>
    <row r="82" spans="1:4" ht="18" customHeight="1" x14ac:dyDescent="0.25">
      <c r="A82" s="198"/>
      <c r="B82" s="198" t="s">
        <v>281</v>
      </c>
      <c r="D82" s="152"/>
    </row>
    <row r="83" spans="1:4" ht="18" customHeight="1" x14ac:dyDescent="0.25">
      <c r="A83" s="198"/>
      <c r="B83" s="198" t="s">
        <v>282</v>
      </c>
      <c r="D83" s="152"/>
    </row>
    <row r="84" spans="1:4" ht="18" customHeight="1" x14ac:dyDescent="0.25">
      <c r="A84" s="198"/>
      <c r="B84" s="198" t="s">
        <v>283</v>
      </c>
      <c r="D84" s="152"/>
    </row>
    <row r="85" spans="1:4" ht="18" customHeight="1" x14ac:dyDescent="0.25">
      <c r="A85" s="198"/>
      <c r="B85" s="198" t="s">
        <v>284</v>
      </c>
      <c r="D85" s="154"/>
    </row>
    <row r="86" spans="1:4" ht="18" customHeight="1" x14ac:dyDescent="0.25">
      <c r="A86" s="198"/>
      <c r="B86" s="198" t="s">
        <v>285</v>
      </c>
      <c r="D86" s="152"/>
    </row>
    <row r="87" spans="1:4" ht="18" customHeight="1" x14ac:dyDescent="0.25">
      <c r="A87" s="198"/>
      <c r="B87" s="198" t="s">
        <v>286</v>
      </c>
      <c r="D87" s="152"/>
    </row>
    <row r="88" spans="1:4" ht="18" customHeight="1" x14ac:dyDescent="0.25">
      <c r="A88" s="198"/>
      <c r="B88" s="198" t="s">
        <v>287</v>
      </c>
      <c r="D88" s="152"/>
    </row>
    <row r="89" spans="1:4" ht="18" customHeight="1" x14ac:dyDescent="0.25">
      <c r="A89" s="198"/>
      <c r="B89" s="198" t="s">
        <v>288</v>
      </c>
      <c r="D89" s="152"/>
    </row>
    <row r="90" spans="1:4" ht="18" customHeight="1" x14ac:dyDescent="0.25">
      <c r="A90" s="198"/>
      <c r="B90" s="198"/>
    </row>
    <row r="91" spans="1:4" ht="18" customHeight="1" x14ac:dyDescent="0.25">
      <c r="A91" s="154" t="s">
        <v>30</v>
      </c>
      <c r="B91" s="154" t="s">
        <v>31</v>
      </c>
    </row>
    <row r="92" spans="1:4" ht="18" customHeight="1" x14ac:dyDescent="0.25">
      <c r="B92" s="154" t="s">
        <v>32</v>
      </c>
    </row>
    <row r="93" spans="1:4" ht="18" customHeight="1" x14ac:dyDescent="0.25">
      <c r="B93" s="154" t="s">
        <v>33</v>
      </c>
    </row>
    <row r="94" spans="1:4" ht="18" customHeight="1" x14ac:dyDescent="0.25">
      <c r="B94" s="154" t="s">
        <v>34</v>
      </c>
    </row>
    <row r="95" spans="1:4" ht="18" customHeight="1" x14ac:dyDescent="0.25">
      <c r="B95" s="154" t="s">
        <v>35</v>
      </c>
    </row>
    <row r="96" spans="1:4" ht="18" customHeight="1" x14ac:dyDescent="0.25">
      <c r="B96" s="154" t="s">
        <v>36</v>
      </c>
    </row>
    <row r="97" spans="1:2" ht="18" customHeight="1" x14ac:dyDescent="0.25">
      <c r="B97" s="154" t="s">
        <v>37</v>
      </c>
    </row>
    <row r="99" spans="1:2" ht="18" customHeight="1" x14ac:dyDescent="0.25">
      <c r="A99" s="229" t="s">
        <v>602</v>
      </c>
      <c r="B99" t="s">
        <v>603</v>
      </c>
    </row>
    <row r="100" spans="1:2" ht="18" customHeight="1" x14ac:dyDescent="0.25">
      <c r="B100" t="s">
        <v>604</v>
      </c>
    </row>
    <row r="101" spans="1:2" ht="18" customHeight="1" x14ac:dyDescent="0.25">
      <c r="B101" t="s">
        <v>605</v>
      </c>
    </row>
    <row r="102" spans="1:2" ht="18" customHeight="1" x14ac:dyDescent="0.25">
      <c r="B102" t="s">
        <v>606</v>
      </c>
    </row>
    <row r="103" spans="1:2" ht="18" customHeight="1" x14ac:dyDescent="0.25">
      <c r="B103" t="s">
        <v>607</v>
      </c>
    </row>
    <row r="104" spans="1:2" ht="18" customHeight="1" x14ac:dyDescent="0.25">
      <c r="B104" t="s">
        <v>608</v>
      </c>
    </row>
    <row r="105" spans="1:2" ht="18" customHeight="1" x14ac:dyDescent="0.25">
      <c r="B105" t="s">
        <v>609</v>
      </c>
    </row>
    <row r="106" spans="1:2" ht="18" customHeight="1" x14ac:dyDescent="0.25">
      <c r="B106" t="s">
        <v>610</v>
      </c>
    </row>
    <row r="107" spans="1:2" ht="18" customHeight="1" x14ac:dyDescent="0.25">
      <c r="B107" t="s">
        <v>611</v>
      </c>
    </row>
    <row r="108" spans="1:2" ht="18" customHeight="1" x14ac:dyDescent="0.25">
      <c r="B108" t="s">
        <v>612</v>
      </c>
    </row>
    <row r="109" spans="1:2" ht="18" customHeight="1" x14ac:dyDescent="0.25">
      <c r="B109" t="s">
        <v>613</v>
      </c>
    </row>
    <row r="110" spans="1:2" ht="18" customHeight="1" x14ac:dyDescent="0.25">
      <c r="B110" t="s">
        <v>614</v>
      </c>
    </row>
    <row r="111" spans="1:2" ht="18" customHeight="1" x14ac:dyDescent="0.25">
      <c r="B111" t="s">
        <v>615</v>
      </c>
    </row>
    <row r="112" spans="1:2" ht="18" customHeight="1" x14ac:dyDescent="0.25">
      <c r="B112" t="s">
        <v>616</v>
      </c>
    </row>
    <row r="113" spans="2:2" ht="18" customHeight="1" x14ac:dyDescent="0.25">
      <c r="B113" t="s">
        <v>617</v>
      </c>
    </row>
    <row r="114" spans="2:2" ht="18" customHeight="1" x14ac:dyDescent="0.25">
      <c r="B114" t="s">
        <v>618</v>
      </c>
    </row>
    <row r="115" spans="2:2" ht="18" customHeight="1" x14ac:dyDescent="0.25">
      <c r="B115" t="s">
        <v>619</v>
      </c>
    </row>
    <row r="116" spans="2:2" ht="18" customHeight="1" x14ac:dyDescent="0.25">
      <c r="B116" t="s">
        <v>620</v>
      </c>
    </row>
    <row r="117" spans="2:2" ht="18" customHeight="1" x14ac:dyDescent="0.25">
      <c r="B117" t="s">
        <v>621</v>
      </c>
    </row>
    <row r="118" spans="2:2" ht="18" customHeight="1" x14ac:dyDescent="0.25">
      <c r="B118" t="s">
        <v>622</v>
      </c>
    </row>
    <row r="119" spans="2:2" ht="18" customHeight="1" x14ac:dyDescent="0.25">
      <c r="B119" t="s">
        <v>623</v>
      </c>
    </row>
    <row r="120" spans="2:2" ht="18" customHeight="1" x14ac:dyDescent="0.25">
      <c r="B120" t="s">
        <v>624</v>
      </c>
    </row>
  </sheetData>
  <sheetProtection algorithmName="SHA-512" hashValue="jZjONfx7U6fefbr9zqPye4tqb5n3uAmHv5B7fM2TFdu33limONkoJ7fOSYBm/Ihn+0R9G20140zE3Twoby350Q==" saltValue="3WL34w04KXQ7nZhU3ngbOw=="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3"/>
  <sheetViews>
    <sheetView showGridLines="0" zoomScaleNormal="100" workbookViewId="0"/>
  </sheetViews>
  <sheetFormatPr baseColWidth="10" defaultColWidth="11.42578125" defaultRowHeight="11.25" x14ac:dyDescent="0.25"/>
  <cols>
    <col min="1" max="1" width="1.7109375" style="10" customWidth="1"/>
    <col min="2" max="2" width="29.7109375" style="10" customWidth="1"/>
    <col min="3" max="4" width="1.7109375" style="10" customWidth="1"/>
    <col min="5" max="5" width="22.7109375" style="10" customWidth="1"/>
    <col min="6" max="6" width="1.7109375" style="10" customWidth="1"/>
    <col min="7" max="7" width="12.7109375" style="10" customWidth="1"/>
    <col min="8" max="8" width="1.7109375" style="10" customWidth="1"/>
    <col min="9" max="9" width="12.7109375" style="10" customWidth="1"/>
    <col min="10" max="10" width="1.7109375" style="10" customWidth="1"/>
    <col min="11" max="11" width="10.7109375" style="10" customWidth="1"/>
    <col min="12" max="12" width="1.7109375" style="112" customWidth="1"/>
    <col min="13" max="13" width="1.7109375" style="13" customWidth="1"/>
    <col min="14" max="14" width="91.42578125" style="112" hidden="1" customWidth="1"/>
    <col min="15" max="16384" width="11.42578125" style="10"/>
  </cols>
  <sheetData>
    <row r="1" spans="1:14" s="112" customFormat="1" ht="9.9499999999999993" customHeight="1" x14ac:dyDescent="0.25">
      <c r="A1" s="16"/>
      <c r="B1" s="17"/>
      <c r="C1" s="17"/>
      <c r="D1" s="17"/>
      <c r="E1" s="17"/>
      <c r="F1" s="17"/>
      <c r="G1" s="17"/>
      <c r="H1" s="17"/>
      <c r="I1" s="17"/>
      <c r="J1" s="17"/>
      <c r="K1" s="17"/>
      <c r="L1" s="18"/>
      <c r="M1" s="13"/>
    </row>
    <row r="2" spans="1:14" s="186" customFormat="1" ht="18" customHeight="1" x14ac:dyDescent="0.25">
      <c r="A2" s="19"/>
      <c r="B2" s="231" t="s">
        <v>208</v>
      </c>
      <c r="C2" s="231"/>
      <c r="D2" s="231"/>
      <c r="E2" s="231"/>
      <c r="F2" s="231"/>
      <c r="G2" s="231"/>
      <c r="H2" s="231"/>
      <c r="I2" s="231"/>
      <c r="J2" s="231"/>
      <c r="K2" s="231"/>
      <c r="L2" s="22"/>
      <c r="M2" s="13"/>
    </row>
    <row r="3" spans="1:14" s="186" customFormat="1" ht="9.9499999999999993" customHeight="1" x14ac:dyDescent="0.25">
      <c r="A3" s="19"/>
      <c r="B3" s="21"/>
      <c r="C3" s="21"/>
      <c r="D3" s="21"/>
      <c r="E3" s="21"/>
      <c r="F3" s="21"/>
      <c r="G3" s="21"/>
      <c r="H3" s="21"/>
      <c r="I3" s="21"/>
      <c r="J3" s="21"/>
      <c r="K3" s="21"/>
      <c r="L3" s="22"/>
      <c r="M3" s="13"/>
    </row>
    <row r="4" spans="1:14" s="135" customFormat="1" ht="36" customHeight="1" x14ac:dyDescent="0.25">
      <c r="A4" s="19"/>
      <c r="B4" s="232" t="s">
        <v>597</v>
      </c>
      <c r="C4" s="232"/>
      <c r="D4" s="232"/>
      <c r="E4" s="232"/>
      <c r="F4" s="232"/>
      <c r="G4" s="232"/>
      <c r="H4" s="232"/>
      <c r="I4" s="232"/>
      <c r="J4" s="232"/>
      <c r="K4" s="232"/>
      <c r="L4" s="233"/>
      <c r="M4" s="13"/>
    </row>
    <row r="5" spans="1:14" s="135" customFormat="1" ht="9.9499999999999993" customHeight="1" x14ac:dyDescent="0.25">
      <c r="A5" s="19"/>
      <c r="B5" s="21"/>
      <c r="C5" s="21"/>
      <c r="D5" s="21"/>
      <c r="E5" s="21"/>
      <c r="F5" s="21"/>
      <c r="G5" s="21"/>
      <c r="H5" s="21"/>
      <c r="I5" s="21"/>
      <c r="J5" s="21"/>
      <c r="K5" s="21"/>
      <c r="L5" s="22"/>
      <c r="M5" s="13"/>
    </row>
    <row r="6" spans="1:14" s="112" customFormat="1" ht="18" customHeight="1" x14ac:dyDescent="0.25">
      <c r="A6" s="19"/>
      <c r="B6" s="240" t="s">
        <v>289</v>
      </c>
      <c r="C6" s="240"/>
      <c r="D6" s="240"/>
      <c r="E6" s="240"/>
      <c r="F6" s="240"/>
      <c r="G6" s="240"/>
      <c r="H6" s="240"/>
      <c r="I6" s="240"/>
      <c r="J6" s="240"/>
      <c r="K6" s="240"/>
      <c r="L6" s="22"/>
      <c r="M6" s="13"/>
    </row>
    <row r="7" spans="1:14" s="112" customFormat="1" ht="18" customHeight="1" x14ac:dyDescent="0.25">
      <c r="A7" s="19"/>
      <c r="B7" s="108" t="s">
        <v>290</v>
      </c>
      <c r="C7" s="132"/>
      <c r="D7" s="238"/>
      <c r="E7" s="238"/>
      <c r="F7" s="238"/>
      <c r="G7" s="238"/>
      <c r="H7" s="238"/>
      <c r="I7" s="238"/>
      <c r="J7" s="238"/>
      <c r="K7" s="238"/>
      <c r="L7" s="22"/>
      <c r="M7" s="13"/>
    </row>
    <row r="8" spans="1:14" s="112" customFormat="1" ht="18" customHeight="1" x14ac:dyDescent="0.25">
      <c r="A8" s="19"/>
      <c r="B8" s="108" t="s">
        <v>291</v>
      </c>
      <c r="C8" s="132"/>
      <c r="D8" s="237" t="s">
        <v>27</v>
      </c>
      <c r="E8" s="237"/>
      <c r="F8" s="237"/>
      <c r="G8" s="237"/>
      <c r="H8" s="237"/>
      <c r="I8" s="237"/>
      <c r="J8" s="237"/>
      <c r="K8" s="237"/>
      <c r="L8" s="22"/>
      <c r="M8" s="13"/>
    </row>
    <row r="9" spans="1:14" s="112" customFormat="1" ht="18" customHeight="1" x14ac:dyDescent="0.25">
      <c r="A9" s="19"/>
      <c r="B9" s="108" t="s">
        <v>292</v>
      </c>
      <c r="C9" s="132"/>
      <c r="D9" s="236"/>
      <c r="E9" s="236"/>
      <c r="F9" s="236"/>
      <c r="G9" s="236"/>
      <c r="H9" s="236"/>
      <c r="I9" s="236"/>
      <c r="J9" s="236"/>
      <c r="K9" s="236"/>
      <c r="L9" s="22"/>
      <c r="M9" s="131"/>
      <c r="N9" s="203" t="str">
        <f>IF(OR(D9="",D16=""),"",D16-D9)</f>
        <v/>
      </c>
    </row>
    <row r="10" spans="1:14" s="112" customFormat="1" ht="9.9499999999999993" customHeight="1" x14ac:dyDescent="0.25">
      <c r="A10" s="19"/>
      <c r="B10" s="108"/>
      <c r="C10" s="132"/>
      <c r="D10" s="111"/>
      <c r="E10" s="133"/>
      <c r="F10" s="133"/>
      <c r="G10" s="133"/>
      <c r="H10" s="133"/>
      <c r="I10" s="133"/>
      <c r="J10" s="133"/>
      <c r="K10" s="133"/>
      <c r="L10" s="22"/>
      <c r="M10" s="13"/>
    </row>
    <row r="11" spans="1:14" s="112" customFormat="1" ht="18" customHeight="1" x14ac:dyDescent="0.25">
      <c r="A11" s="19"/>
      <c r="B11" s="20" t="s">
        <v>205</v>
      </c>
      <c r="C11" s="20"/>
      <c r="D11" s="133"/>
      <c r="E11" s="133"/>
      <c r="F11" s="133"/>
      <c r="G11" s="133"/>
      <c r="H11" s="133"/>
      <c r="I11" s="133"/>
      <c r="J11" s="133"/>
      <c r="K11" s="133"/>
      <c r="L11" s="22"/>
      <c r="M11" s="13"/>
    </row>
    <row r="12" spans="1:14" s="112" customFormat="1" ht="18" customHeight="1" x14ac:dyDescent="0.25">
      <c r="A12" s="19"/>
      <c r="B12" s="108" t="s">
        <v>4</v>
      </c>
      <c r="C12" s="132"/>
      <c r="D12" s="239" t="s">
        <v>28</v>
      </c>
      <c r="E12" s="239"/>
      <c r="F12" s="239"/>
      <c r="G12" s="239"/>
      <c r="H12" s="239"/>
      <c r="I12" s="239"/>
      <c r="J12" s="239"/>
      <c r="K12" s="239"/>
      <c r="L12" s="22"/>
      <c r="M12" s="13"/>
      <c r="N12" s="13"/>
    </row>
    <row r="13" spans="1:14" s="112" customFormat="1" ht="18" customHeight="1" x14ac:dyDescent="0.25">
      <c r="A13" s="19"/>
      <c r="B13" s="108" t="s">
        <v>291</v>
      </c>
      <c r="C13" s="132"/>
      <c r="D13" s="237" t="s">
        <v>27</v>
      </c>
      <c r="E13" s="237"/>
      <c r="F13" s="237"/>
      <c r="G13" s="237"/>
      <c r="H13" s="237"/>
      <c r="I13" s="237"/>
      <c r="J13" s="237"/>
      <c r="K13" s="237"/>
      <c r="L13" s="22"/>
      <c r="M13" s="13"/>
      <c r="N13" s="13"/>
    </row>
    <row r="14" spans="1:14" s="112" customFormat="1" ht="18" customHeight="1" x14ac:dyDescent="0.25">
      <c r="A14" s="19"/>
      <c r="B14" s="108" t="s">
        <v>293</v>
      </c>
      <c r="C14" s="132"/>
      <c r="D14" s="238"/>
      <c r="E14" s="238"/>
      <c r="F14" s="238"/>
      <c r="G14" s="238"/>
      <c r="H14" s="238"/>
      <c r="I14" s="238"/>
      <c r="J14" s="238"/>
      <c r="K14" s="238"/>
      <c r="L14" s="22"/>
      <c r="M14" s="13"/>
      <c r="N14" s="13"/>
    </row>
    <row r="15" spans="1:14" s="112" customFormat="1" ht="9.9499999999999993" customHeight="1" x14ac:dyDescent="0.25">
      <c r="A15" s="19"/>
      <c r="B15" s="21"/>
      <c r="C15" s="21"/>
      <c r="D15" s="21"/>
      <c r="E15" s="21"/>
      <c r="F15" s="21"/>
      <c r="G15" s="21"/>
      <c r="H15" s="21"/>
      <c r="I15" s="21"/>
      <c r="J15" s="21"/>
      <c r="K15" s="21"/>
      <c r="L15" s="22"/>
      <c r="M15" s="13"/>
    </row>
    <row r="16" spans="1:14" s="186" customFormat="1" ht="18" customHeight="1" x14ac:dyDescent="0.25">
      <c r="A16" s="19"/>
      <c r="B16" s="183" t="s">
        <v>294</v>
      </c>
      <c r="C16" s="21"/>
      <c r="D16" s="234"/>
      <c r="E16" s="234"/>
      <c r="F16" s="185"/>
      <c r="G16" s="235"/>
      <c r="H16" s="235"/>
      <c r="I16" s="235"/>
      <c r="J16" s="235"/>
      <c r="K16" s="235"/>
      <c r="L16" s="22"/>
      <c r="M16" s="13"/>
      <c r="N16" s="204" t="s">
        <v>297</v>
      </c>
    </row>
    <row r="17" spans="1:14" s="186" customFormat="1" ht="18" customHeight="1" x14ac:dyDescent="0.25">
      <c r="A17" s="19"/>
      <c r="B17" s="183" t="s">
        <v>295</v>
      </c>
      <c r="C17" s="21"/>
      <c r="D17" s="241" t="str">
        <f>IF(D9="","",(DATE(YEAR(D9)-5,MONTH(D9),DAY(D9)+1)))</f>
        <v/>
      </c>
      <c r="E17" s="241"/>
      <c r="F17" s="185"/>
      <c r="G17" s="235"/>
      <c r="H17" s="235"/>
      <c r="I17" s="235"/>
      <c r="J17" s="235"/>
      <c r="K17" s="235"/>
      <c r="L17" s="22"/>
      <c r="M17" s="13"/>
      <c r="N17" s="204" t="s">
        <v>298</v>
      </c>
    </row>
    <row r="18" spans="1:14" s="186" customFormat="1" ht="18" customHeight="1" x14ac:dyDescent="0.25">
      <c r="A18" s="19"/>
      <c r="B18" s="183" t="s">
        <v>296</v>
      </c>
      <c r="C18" s="21"/>
      <c r="D18" s="242" t="str">
        <f>IF(D9="","",D9)</f>
        <v/>
      </c>
      <c r="E18" s="242"/>
      <c r="F18" s="185"/>
      <c r="G18" s="185"/>
      <c r="H18" s="185"/>
      <c r="I18" s="185"/>
      <c r="J18" s="185"/>
      <c r="K18" s="185"/>
      <c r="L18" s="22"/>
      <c r="M18" s="13"/>
      <c r="N18" s="204" t="s">
        <v>299</v>
      </c>
    </row>
    <row r="19" spans="1:14" s="186" customFormat="1" ht="9.9499999999999993" customHeight="1" x14ac:dyDescent="0.25">
      <c r="A19" s="19"/>
      <c r="B19" s="21"/>
      <c r="C19" s="21"/>
      <c r="D19" s="21"/>
      <c r="E19" s="21"/>
      <c r="F19" s="21"/>
      <c r="G19" s="21"/>
      <c r="H19" s="21"/>
      <c r="I19" s="21"/>
      <c r="J19" s="21"/>
      <c r="K19" s="21"/>
      <c r="L19" s="22"/>
      <c r="M19" s="13"/>
    </row>
    <row r="20" spans="1:14" s="186" customFormat="1" ht="27.95" customHeight="1" x14ac:dyDescent="0.25">
      <c r="A20" s="19"/>
      <c r="B20" s="21"/>
      <c r="C20" s="21"/>
      <c r="D20" s="243" t="str">
        <f>IF(N9="","",IF(N9&lt;-182,N16,IF(N9&gt;366,N18,IF(AND(N9&gt;184,N9&lt;=366),N17,""))))</f>
        <v/>
      </c>
      <c r="E20" s="243"/>
      <c r="F20" s="243"/>
      <c r="G20" s="243"/>
      <c r="H20" s="243"/>
      <c r="I20" s="243"/>
      <c r="J20" s="243"/>
      <c r="K20" s="243"/>
      <c r="L20" s="22"/>
      <c r="M20" s="13"/>
    </row>
    <row r="21" spans="1:14" s="186" customFormat="1" ht="9.9499999999999993" customHeight="1" x14ac:dyDescent="0.25">
      <c r="A21" s="19"/>
      <c r="B21" s="21"/>
      <c r="C21" s="21"/>
      <c r="D21" s="21"/>
      <c r="E21" s="21"/>
      <c r="F21" s="21"/>
      <c r="G21" s="21"/>
      <c r="H21" s="21"/>
      <c r="I21" s="21"/>
      <c r="J21" s="21"/>
      <c r="K21" s="21"/>
      <c r="L21" s="22"/>
      <c r="M21" s="13"/>
    </row>
    <row r="22" spans="1:14" s="112" customFormat="1" ht="18" customHeight="1" x14ac:dyDescent="0.25">
      <c r="A22" s="19"/>
      <c r="B22" s="184" t="s">
        <v>300</v>
      </c>
      <c r="C22" s="20"/>
      <c r="D22" s="21"/>
      <c r="E22" s="21"/>
      <c r="F22" s="21"/>
      <c r="G22" s="21"/>
      <c r="H22" s="21"/>
      <c r="I22" s="21"/>
      <c r="J22" s="21"/>
      <c r="K22" s="21"/>
      <c r="L22" s="22"/>
      <c r="M22" s="13"/>
    </row>
    <row r="23" spans="1:14" s="112" customFormat="1" ht="18" customHeight="1" x14ac:dyDescent="0.25">
      <c r="A23" s="19"/>
      <c r="B23" s="183" t="s">
        <v>209</v>
      </c>
      <c r="C23" s="132"/>
      <c r="D23" s="238"/>
      <c r="E23" s="238"/>
      <c r="F23" s="238"/>
      <c r="G23" s="238"/>
      <c r="H23" s="238"/>
      <c r="I23" s="238"/>
      <c r="J23" s="238"/>
      <c r="K23" s="238"/>
      <c r="L23" s="22"/>
      <c r="M23" s="13"/>
    </row>
    <row r="24" spans="1:14" s="112" customFormat="1" ht="18" customHeight="1" x14ac:dyDescent="0.25">
      <c r="A24" s="19"/>
      <c r="B24" s="183" t="s">
        <v>301</v>
      </c>
      <c r="C24" s="132"/>
      <c r="D24" s="238"/>
      <c r="E24" s="238"/>
      <c r="F24" s="238"/>
      <c r="G24" s="238"/>
      <c r="H24" s="238"/>
      <c r="I24" s="238"/>
      <c r="J24" s="238"/>
      <c r="K24" s="238"/>
      <c r="L24" s="22"/>
      <c r="M24" s="13"/>
    </row>
    <row r="25" spans="1:14" s="112" customFormat="1" ht="18" customHeight="1" x14ac:dyDescent="0.25">
      <c r="A25" s="19"/>
      <c r="B25" s="183" t="s">
        <v>302</v>
      </c>
      <c r="C25" s="132"/>
      <c r="D25" s="238"/>
      <c r="E25" s="238"/>
      <c r="F25" s="238"/>
      <c r="G25" s="238"/>
      <c r="H25" s="238"/>
      <c r="I25" s="238"/>
      <c r="J25" s="238"/>
      <c r="K25" s="238"/>
      <c r="L25" s="22"/>
      <c r="M25" s="13"/>
    </row>
    <row r="26" spans="1:14" s="112" customFormat="1" ht="18" customHeight="1" x14ac:dyDescent="0.25">
      <c r="A26" s="19"/>
      <c r="B26" s="183" t="s">
        <v>303</v>
      </c>
      <c r="C26" s="132"/>
      <c r="D26" s="238"/>
      <c r="E26" s="238"/>
      <c r="F26" s="238"/>
      <c r="G26" s="238"/>
      <c r="H26" s="238"/>
      <c r="I26" s="238"/>
      <c r="J26" s="238"/>
      <c r="K26" s="238"/>
      <c r="L26" s="22"/>
      <c r="M26" s="13"/>
    </row>
    <row r="27" spans="1:14" s="112" customFormat="1" ht="18" customHeight="1" x14ac:dyDescent="0.25">
      <c r="A27" s="19"/>
      <c r="B27" s="183" t="s">
        <v>304</v>
      </c>
      <c r="C27" s="132"/>
      <c r="D27" s="236"/>
      <c r="E27" s="236"/>
      <c r="F27" s="236"/>
      <c r="G27" s="236"/>
      <c r="H27" s="236"/>
      <c r="I27" s="236"/>
      <c r="J27" s="236"/>
      <c r="K27" s="236"/>
      <c r="L27" s="22"/>
      <c r="M27" s="13"/>
    </row>
    <row r="28" spans="1:14" s="112" customFormat="1" ht="18" customHeight="1" x14ac:dyDescent="0.25">
      <c r="A28" s="19"/>
      <c r="B28" s="183" t="s">
        <v>305</v>
      </c>
      <c r="C28" s="132"/>
      <c r="D28" s="238"/>
      <c r="E28" s="238"/>
      <c r="F28" s="238"/>
      <c r="G28" s="238"/>
      <c r="H28" s="238"/>
      <c r="I28" s="238"/>
      <c r="J28" s="238"/>
      <c r="K28" s="238"/>
      <c r="L28" s="22"/>
      <c r="M28" s="13"/>
    </row>
    <row r="29" spans="1:14" s="112" customFormat="1" ht="18" customHeight="1" x14ac:dyDescent="0.25">
      <c r="A29" s="19"/>
      <c r="B29" s="183" t="s">
        <v>306</v>
      </c>
      <c r="C29" s="132"/>
      <c r="D29" s="238"/>
      <c r="E29" s="238"/>
      <c r="F29" s="238"/>
      <c r="G29" s="238"/>
      <c r="H29" s="238"/>
      <c r="I29" s="238"/>
      <c r="J29" s="238"/>
      <c r="K29" s="238"/>
      <c r="L29" s="22"/>
      <c r="M29" s="13"/>
    </row>
    <row r="30" spans="1:14" s="112" customFormat="1" ht="9.9499999999999993" customHeight="1" x14ac:dyDescent="0.25">
      <c r="A30" s="19"/>
      <c r="B30" s="108"/>
      <c r="C30" s="132"/>
      <c r="D30" s="133"/>
      <c r="E30" s="133"/>
      <c r="F30" s="133"/>
      <c r="G30" s="133"/>
      <c r="H30" s="133"/>
      <c r="I30" s="133"/>
      <c r="J30" s="133"/>
      <c r="K30" s="133"/>
      <c r="L30" s="22"/>
      <c r="M30" s="13"/>
    </row>
    <row r="31" spans="1:14" s="112" customFormat="1" ht="27.95" customHeight="1" x14ac:dyDescent="0.25">
      <c r="A31" s="19"/>
      <c r="B31" s="184" t="s">
        <v>307</v>
      </c>
      <c r="C31" s="20"/>
      <c r="D31" s="250" t="s">
        <v>316</v>
      </c>
      <c r="E31" s="250"/>
      <c r="F31" s="250"/>
      <c r="G31" s="250"/>
      <c r="H31" s="250"/>
      <c r="I31" s="250"/>
      <c r="J31" s="250"/>
      <c r="K31" s="250"/>
      <c r="L31" s="22"/>
      <c r="M31" s="13"/>
    </row>
    <row r="32" spans="1:14" s="125" customFormat="1" ht="18" customHeight="1" x14ac:dyDescent="0.25">
      <c r="A32" s="19"/>
      <c r="B32" s="183" t="s">
        <v>308</v>
      </c>
      <c r="C32" s="132"/>
      <c r="D32" s="238"/>
      <c r="E32" s="238"/>
      <c r="F32" s="238"/>
      <c r="G32" s="238"/>
      <c r="H32" s="238"/>
      <c r="I32" s="238"/>
      <c r="J32" s="238"/>
      <c r="K32" s="238"/>
      <c r="L32" s="22"/>
      <c r="M32" s="13"/>
    </row>
    <row r="33" spans="1:13" s="112" customFormat="1" ht="18" customHeight="1" x14ac:dyDescent="0.25">
      <c r="A33" s="19"/>
      <c r="B33" s="183" t="s">
        <v>309</v>
      </c>
      <c r="C33" s="132"/>
      <c r="D33" s="238"/>
      <c r="E33" s="238"/>
      <c r="F33" s="238"/>
      <c r="G33" s="238"/>
      <c r="H33" s="238"/>
      <c r="I33" s="238"/>
      <c r="J33" s="238"/>
      <c r="K33" s="238"/>
      <c r="L33" s="22"/>
      <c r="M33" s="13"/>
    </row>
    <row r="34" spans="1:13" s="112" customFormat="1" ht="18" customHeight="1" x14ac:dyDescent="0.25">
      <c r="A34" s="19"/>
      <c r="B34" s="183" t="s">
        <v>310</v>
      </c>
      <c r="C34" s="132"/>
      <c r="D34" s="238"/>
      <c r="E34" s="238"/>
      <c r="F34" s="238"/>
      <c r="G34" s="238"/>
      <c r="H34" s="238"/>
      <c r="I34" s="238"/>
      <c r="J34" s="238"/>
      <c r="K34" s="238"/>
      <c r="L34" s="22"/>
      <c r="M34" s="13"/>
    </row>
    <row r="35" spans="1:13" s="112" customFormat="1" ht="18" customHeight="1" x14ac:dyDescent="0.25">
      <c r="A35" s="19"/>
      <c r="B35" s="183" t="s">
        <v>311</v>
      </c>
      <c r="C35" s="132"/>
      <c r="D35" s="238"/>
      <c r="E35" s="238"/>
      <c r="F35" s="238"/>
      <c r="G35" s="238"/>
      <c r="H35" s="238"/>
      <c r="I35" s="238"/>
      <c r="J35" s="238"/>
      <c r="K35" s="238"/>
      <c r="L35" s="22"/>
      <c r="M35" s="13"/>
    </row>
    <row r="36" spans="1:13" s="159" customFormat="1" ht="18" customHeight="1" x14ac:dyDescent="0.25">
      <c r="A36" s="19"/>
      <c r="B36" s="183" t="s">
        <v>312</v>
      </c>
      <c r="C36" s="157"/>
      <c r="D36" s="244"/>
      <c r="E36" s="245"/>
      <c r="F36" s="245"/>
      <c r="G36" s="245"/>
      <c r="H36" s="245"/>
      <c r="I36" s="245"/>
      <c r="J36" s="245"/>
      <c r="K36" s="246"/>
      <c r="L36" s="22"/>
      <c r="M36" s="13"/>
    </row>
    <row r="37" spans="1:13" s="112" customFormat="1" ht="18" customHeight="1" x14ac:dyDescent="0.25">
      <c r="A37" s="19"/>
      <c r="B37" s="183" t="s">
        <v>313</v>
      </c>
      <c r="C37" s="132"/>
      <c r="D37" s="238"/>
      <c r="E37" s="238"/>
      <c r="F37" s="238"/>
      <c r="G37" s="238"/>
      <c r="H37" s="238"/>
      <c r="I37" s="238"/>
      <c r="J37" s="238"/>
      <c r="K37" s="238"/>
      <c r="L37" s="22"/>
      <c r="M37" s="13"/>
    </row>
    <row r="38" spans="1:13" s="112" customFormat="1" ht="18" customHeight="1" x14ac:dyDescent="0.25">
      <c r="A38" s="19"/>
      <c r="B38" s="183" t="s">
        <v>314</v>
      </c>
      <c r="C38" s="132"/>
      <c r="D38" s="238"/>
      <c r="E38" s="238"/>
      <c r="F38" s="238"/>
      <c r="G38" s="238"/>
      <c r="H38" s="238"/>
      <c r="I38" s="238"/>
      <c r="J38" s="238"/>
      <c r="K38" s="238"/>
      <c r="L38" s="22"/>
      <c r="M38" s="13"/>
    </row>
    <row r="39" spans="1:13" s="112" customFormat="1" ht="18" customHeight="1" x14ac:dyDescent="0.25">
      <c r="A39" s="19"/>
      <c r="B39" s="183" t="s">
        <v>315</v>
      </c>
      <c r="C39" s="132"/>
      <c r="D39" s="238"/>
      <c r="E39" s="238"/>
      <c r="F39" s="238"/>
      <c r="G39" s="238"/>
      <c r="H39" s="238"/>
      <c r="I39" s="238"/>
      <c r="J39" s="238"/>
      <c r="K39" s="238"/>
      <c r="L39" s="22"/>
      <c r="M39" s="13"/>
    </row>
    <row r="40" spans="1:13" s="112" customFormat="1" ht="18" customHeight="1" x14ac:dyDescent="0.25">
      <c r="A40" s="19"/>
      <c r="B40" s="183" t="s">
        <v>9</v>
      </c>
      <c r="C40" s="132"/>
      <c r="D40" s="248"/>
      <c r="E40" s="248"/>
      <c r="F40" s="248"/>
      <c r="G40" s="248"/>
      <c r="H40" s="248"/>
      <c r="I40" s="248"/>
      <c r="J40" s="248"/>
      <c r="K40" s="248"/>
      <c r="L40" s="22"/>
      <c r="M40" s="13"/>
    </row>
    <row r="41" spans="1:13" s="112" customFormat="1" ht="9.9499999999999993" customHeight="1" x14ac:dyDescent="0.25">
      <c r="A41" s="19"/>
      <c r="B41" s="108"/>
      <c r="C41" s="132"/>
      <c r="D41" s="133"/>
      <c r="E41" s="133"/>
      <c r="F41" s="133"/>
      <c r="G41" s="133"/>
      <c r="H41" s="133"/>
      <c r="I41" s="133"/>
      <c r="J41" s="133"/>
      <c r="K41" s="133"/>
      <c r="L41" s="22"/>
      <c r="M41" s="13"/>
    </row>
    <row r="42" spans="1:13" s="112" customFormat="1" ht="18" customHeight="1" x14ac:dyDescent="0.25">
      <c r="A42" s="19"/>
      <c r="B42" s="184" t="s">
        <v>317</v>
      </c>
      <c r="C42" s="20"/>
      <c r="D42" s="133"/>
      <c r="E42" s="133"/>
      <c r="F42" s="133"/>
      <c r="G42" s="133"/>
      <c r="H42" s="133"/>
      <c r="I42" s="133"/>
      <c r="J42" s="133"/>
      <c r="K42" s="133"/>
      <c r="L42" s="22"/>
      <c r="M42" s="13"/>
    </row>
    <row r="43" spans="1:13" s="112" customFormat="1" ht="18" customHeight="1" x14ac:dyDescent="0.25">
      <c r="A43" s="19"/>
      <c r="B43" s="183" t="s">
        <v>212</v>
      </c>
      <c r="C43" s="132"/>
      <c r="D43" s="238"/>
      <c r="E43" s="238"/>
      <c r="F43" s="238"/>
      <c r="G43" s="238"/>
      <c r="H43" s="238"/>
      <c r="I43" s="238"/>
      <c r="J43" s="238"/>
      <c r="K43" s="238"/>
      <c r="L43" s="22"/>
      <c r="M43" s="13"/>
    </row>
    <row r="44" spans="1:13" s="112" customFormat="1" ht="18" customHeight="1" x14ac:dyDescent="0.25">
      <c r="A44" s="19"/>
      <c r="B44" s="183" t="s">
        <v>318</v>
      </c>
      <c r="C44" s="132"/>
      <c r="D44" s="238"/>
      <c r="E44" s="238"/>
      <c r="F44" s="238"/>
      <c r="G44" s="238"/>
      <c r="H44" s="238"/>
      <c r="I44" s="238"/>
      <c r="J44" s="238"/>
      <c r="K44" s="238"/>
      <c r="L44" s="22"/>
      <c r="M44" s="13"/>
    </row>
    <row r="45" spans="1:13" s="125" customFormat="1" ht="18" customHeight="1" x14ac:dyDescent="0.25">
      <c r="A45" s="19"/>
      <c r="B45" s="183" t="s">
        <v>319</v>
      </c>
      <c r="C45" s="132"/>
      <c r="D45" s="238"/>
      <c r="E45" s="238"/>
      <c r="F45" s="238"/>
      <c r="G45" s="238"/>
      <c r="H45" s="238"/>
      <c r="I45" s="238"/>
      <c r="J45" s="238"/>
      <c r="K45" s="238"/>
      <c r="L45" s="22"/>
      <c r="M45" s="13"/>
    </row>
    <row r="46" spans="1:13" s="125" customFormat="1" ht="18" customHeight="1" x14ac:dyDescent="0.25">
      <c r="A46" s="19"/>
      <c r="B46" s="183" t="s">
        <v>308</v>
      </c>
      <c r="C46" s="132"/>
      <c r="D46" s="238"/>
      <c r="E46" s="238"/>
      <c r="F46" s="238"/>
      <c r="G46" s="238"/>
      <c r="H46" s="238"/>
      <c r="I46" s="238"/>
      <c r="J46" s="238"/>
      <c r="K46" s="238"/>
      <c r="L46" s="22"/>
      <c r="M46" s="13"/>
    </row>
    <row r="47" spans="1:13" s="112" customFormat="1" ht="18" customHeight="1" x14ac:dyDescent="0.25">
      <c r="A47" s="19"/>
      <c r="B47" s="183" t="s">
        <v>309</v>
      </c>
      <c r="C47" s="132"/>
      <c r="D47" s="238"/>
      <c r="E47" s="238"/>
      <c r="F47" s="238"/>
      <c r="G47" s="238"/>
      <c r="H47" s="238"/>
      <c r="I47" s="238"/>
      <c r="J47" s="238"/>
      <c r="K47" s="238"/>
      <c r="L47" s="22"/>
      <c r="M47" s="13"/>
    </row>
    <row r="48" spans="1:13" s="112" customFormat="1" ht="18" customHeight="1" x14ac:dyDescent="0.25">
      <c r="A48" s="19"/>
      <c r="B48" s="183" t="s">
        <v>310</v>
      </c>
      <c r="C48" s="132"/>
      <c r="D48" s="238"/>
      <c r="E48" s="238"/>
      <c r="F48" s="238"/>
      <c r="G48" s="238"/>
      <c r="H48" s="238"/>
      <c r="I48" s="238"/>
      <c r="J48" s="238"/>
      <c r="K48" s="238"/>
      <c r="L48" s="22"/>
      <c r="M48" s="13"/>
    </row>
    <row r="49" spans="1:13" s="112" customFormat="1" ht="18" customHeight="1" x14ac:dyDescent="0.25">
      <c r="A49" s="19"/>
      <c r="B49" s="183" t="s">
        <v>311</v>
      </c>
      <c r="C49" s="132"/>
      <c r="D49" s="238"/>
      <c r="E49" s="238"/>
      <c r="F49" s="238"/>
      <c r="G49" s="238"/>
      <c r="H49" s="238"/>
      <c r="I49" s="238"/>
      <c r="J49" s="238"/>
      <c r="K49" s="238"/>
      <c r="L49" s="22"/>
      <c r="M49" s="13"/>
    </row>
    <row r="50" spans="1:13" s="159" customFormat="1" ht="18" customHeight="1" x14ac:dyDescent="0.25">
      <c r="A50" s="19"/>
      <c r="B50" s="183" t="s">
        <v>312</v>
      </c>
      <c r="C50" s="157"/>
      <c r="D50" s="244"/>
      <c r="E50" s="245"/>
      <c r="F50" s="245"/>
      <c r="G50" s="245"/>
      <c r="H50" s="245"/>
      <c r="I50" s="245"/>
      <c r="J50" s="245"/>
      <c r="K50" s="246"/>
      <c r="L50" s="22"/>
      <c r="M50" s="13"/>
    </row>
    <row r="51" spans="1:13" s="112" customFormat="1" ht="18" customHeight="1" x14ac:dyDescent="0.25">
      <c r="A51" s="19"/>
      <c r="B51" s="183" t="s">
        <v>313</v>
      </c>
      <c r="C51" s="132"/>
      <c r="D51" s="238"/>
      <c r="E51" s="238"/>
      <c r="F51" s="238"/>
      <c r="G51" s="238"/>
      <c r="H51" s="238"/>
      <c r="I51" s="238"/>
      <c r="J51" s="238"/>
      <c r="K51" s="238"/>
      <c r="L51" s="22"/>
      <c r="M51" s="13"/>
    </row>
    <row r="52" spans="1:13" s="112" customFormat="1" ht="18" customHeight="1" x14ac:dyDescent="0.25">
      <c r="A52" s="19"/>
      <c r="B52" s="183" t="s">
        <v>314</v>
      </c>
      <c r="C52" s="132"/>
      <c r="D52" s="238"/>
      <c r="E52" s="238"/>
      <c r="F52" s="238"/>
      <c r="G52" s="238"/>
      <c r="H52" s="238"/>
      <c r="I52" s="238"/>
      <c r="J52" s="238"/>
      <c r="K52" s="238"/>
      <c r="L52" s="22"/>
      <c r="M52" s="13"/>
    </row>
    <row r="53" spans="1:13" s="112" customFormat="1" ht="18" customHeight="1" x14ac:dyDescent="0.25">
      <c r="A53" s="19"/>
      <c r="B53" s="183" t="s">
        <v>315</v>
      </c>
      <c r="C53" s="132"/>
      <c r="D53" s="238"/>
      <c r="E53" s="238"/>
      <c r="F53" s="238"/>
      <c r="G53" s="238"/>
      <c r="H53" s="238"/>
      <c r="I53" s="238"/>
      <c r="J53" s="238"/>
      <c r="K53" s="238"/>
      <c r="L53" s="22"/>
      <c r="M53" s="13"/>
    </row>
    <row r="54" spans="1:13" s="112" customFormat="1" ht="18" customHeight="1" x14ac:dyDescent="0.25">
      <c r="A54" s="19"/>
      <c r="B54" s="183" t="s">
        <v>9</v>
      </c>
      <c r="C54" s="132"/>
      <c r="D54" s="248"/>
      <c r="E54" s="248"/>
      <c r="F54" s="248"/>
      <c r="G54" s="248"/>
      <c r="H54" s="248"/>
      <c r="I54" s="248"/>
      <c r="J54" s="248"/>
      <c r="K54" s="248"/>
      <c r="L54" s="22"/>
      <c r="M54" s="13"/>
    </row>
    <row r="55" spans="1:13" s="112" customFormat="1" ht="9.9499999999999993" customHeight="1" x14ac:dyDescent="0.25">
      <c r="A55" s="19"/>
      <c r="B55" s="108"/>
      <c r="C55" s="132"/>
      <c r="D55" s="133"/>
      <c r="E55" s="133"/>
      <c r="F55" s="133"/>
      <c r="G55" s="133"/>
      <c r="H55" s="133"/>
      <c r="I55" s="133"/>
      <c r="J55" s="133"/>
      <c r="K55" s="133"/>
      <c r="L55" s="22"/>
      <c r="M55" s="13"/>
    </row>
    <row r="56" spans="1:13" s="112" customFormat="1" ht="18" customHeight="1" x14ac:dyDescent="0.25">
      <c r="A56" s="19"/>
      <c r="B56" s="184" t="s">
        <v>320</v>
      </c>
      <c r="C56" s="20"/>
      <c r="D56" s="133"/>
      <c r="E56" s="133"/>
      <c r="F56" s="133"/>
      <c r="G56" s="133"/>
      <c r="H56" s="133"/>
      <c r="I56" s="133"/>
      <c r="J56" s="133"/>
      <c r="K56" s="133"/>
      <c r="L56" s="22"/>
      <c r="M56" s="13"/>
    </row>
    <row r="57" spans="1:13" s="112" customFormat="1" ht="18" customHeight="1" x14ac:dyDescent="0.25">
      <c r="A57" s="19"/>
      <c r="B57" s="183" t="s">
        <v>321</v>
      </c>
      <c r="C57" s="132"/>
      <c r="D57" s="238"/>
      <c r="E57" s="238"/>
      <c r="F57" s="238"/>
      <c r="G57" s="238"/>
      <c r="H57" s="238"/>
      <c r="I57" s="238"/>
      <c r="J57" s="238"/>
      <c r="K57" s="238"/>
      <c r="L57" s="22"/>
      <c r="M57" s="13"/>
    </row>
    <row r="58" spans="1:13" s="125" customFormat="1" ht="18" customHeight="1" x14ac:dyDescent="0.25">
      <c r="A58" s="19"/>
      <c r="B58" s="183" t="s">
        <v>322</v>
      </c>
      <c r="C58" s="132"/>
      <c r="D58" s="238"/>
      <c r="E58" s="238"/>
      <c r="F58" s="238"/>
      <c r="G58" s="238"/>
      <c r="H58" s="238"/>
      <c r="I58" s="238"/>
      <c r="J58" s="238"/>
      <c r="K58" s="238"/>
      <c r="L58" s="22"/>
      <c r="M58" s="13"/>
    </row>
    <row r="59" spans="1:13" s="112" customFormat="1" ht="9.9499999999999993" customHeight="1" x14ac:dyDescent="0.25">
      <c r="A59" s="19"/>
      <c r="B59" s="108"/>
      <c r="C59" s="132"/>
      <c r="D59" s="111"/>
      <c r="E59" s="133"/>
      <c r="F59" s="133"/>
      <c r="G59" s="133"/>
      <c r="H59" s="133"/>
      <c r="I59" s="133"/>
      <c r="J59" s="133"/>
      <c r="K59" s="133"/>
      <c r="L59" s="22"/>
      <c r="M59" s="13"/>
    </row>
    <row r="60" spans="1:13" s="112" customFormat="1" ht="18" customHeight="1" x14ac:dyDescent="0.25">
      <c r="A60" s="19"/>
      <c r="B60" s="249" t="s">
        <v>323</v>
      </c>
      <c r="C60" s="249"/>
      <c r="D60" s="249"/>
      <c r="E60" s="249"/>
      <c r="F60" s="249"/>
      <c r="G60" s="249"/>
      <c r="H60" s="249"/>
      <c r="I60" s="249"/>
      <c r="J60" s="249"/>
      <c r="K60" s="249"/>
      <c r="L60" s="22"/>
      <c r="M60" s="13"/>
    </row>
    <row r="61" spans="1:13" s="112" customFormat="1" ht="9.9499999999999993" customHeight="1" x14ac:dyDescent="0.25">
      <c r="A61" s="19"/>
      <c r="B61" s="108"/>
      <c r="C61" s="132"/>
      <c r="D61" s="133"/>
      <c r="E61" s="133"/>
      <c r="F61" s="133"/>
      <c r="G61" s="133"/>
      <c r="H61" s="133"/>
      <c r="I61" s="133"/>
      <c r="J61" s="133"/>
      <c r="K61" s="133"/>
      <c r="L61" s="22"/>
      <c r="M61" s="13"/>
    </row>
    <row r="62" spans="1:13" s="112" customFormat="1" ht="18" customHeight="1" x14ac:dyDescent="0.25">
      <c r="A62" s="19"/>
      <c r="B62" s="183" t="s">
        <v>324</v>
      </c>
      <c r="C62" s="132"/>
      <c r="D62" s="238"/>
      <c r="E62" s="238"/>
      <c r="F62" s="238"/>
      <c r="G62" s="238"/>
      <c r="H62" s="238"/>
      <c r="I62" s="238"/>
      <c r="J62" s="238"/>
      <c r="K62" s="238"/>
      <c r="L62" s="22"/>
      <c r="M62" s="13"/>
    </row>
    <row r="63" spans="1:13" s="112" customFormat="1" ht="18" customHeight="1" x14ac:dyDescent="0.25">
      <c r="A63" s="19"/>
      <c r="B63" s="183" t="s">
        <v>325</v>
      </c>
      <c r="C63" s="132"/>
      <c r="D63" s="238"/>
      <c r="E63" s="238"/>
      <c r="F63" s="238"/>
      <c r="G63" s="238"/>
      <c r="H63" s="238"/>
      <c r="I63" s="238"/>
      <c r="J63" s="238"/>
      <c r="K63" s="238"/>
      <c r="L63" s="22"/>
      <c r="M63" s="13"/>
    </row>
    <row r="64" spans="1:13" s="112" customFormat="1" ht="18" customHeight="1" x14ac:dyDescent="0.25">
      <c r="A64" s="19"/>
      <c r="B64" s="183" t="s">
        <v>309</v>
      </c>
      <c r="C64" s="132"/>
      <c r="D64" s="238"/>
      <c r="E64" s="238"/>
      <c r="F64" s="238"/>
      <c r="G64" s="238"/>
      <c r="H64" s="238"/>
      <c r="I64" s="238"/>
      <c r="J64" s="238"/>
      <c r="K64" s="238"/>
      <c r="L64" s="22"/>
      <c r="M64" s="13"/>
    </row>
    <row r="65" spans="1:13" s="112" customFormat="1" ht="18" customHeight="1" x14ac:dyDescent="0.25">
      <c r="A65" s="19"/>
      <c r="B65" s="183" t="s">
        <v>310</v>
      </c>
      <c r="C65" s="132"/>
      <c r="D65" s="238"/>
      <c r="E65" s="238"/>
      <c r="F65" s="238"/>
      <c r="G65" s="238"/>
      <c r="H65" s="238"/>
      <c r="I65" s="238"/>
      <c r="J65" s="238"/>
      <c r="K65" s="238"/>
      <c r="L65" s="22"/>
      <c r="M65" s="13"/>
    </row>
    <row r="66" spans="1:13" s="112" customFormat="1" ht="18" customHeight="1" x14ac:dyDescent="0.25">
      <c r="A66" s="19"/>
      <c r="B66" s="183" t="s">
        <v>311</v>
      </c>
      <c r="C66" s="132"/>
      <c r="D66" s="238"/>
      <c r="E66" s="238"/>
      <c r="F66" s="238"/>
      <c r="G66" s="238"/>
      <c r="H66" s="238"/>
      <c r="I66" s="238"/>
      <c r="J66" s="238"/>
      <c r="K66" s="238"/>
      <c r="L66" s="22"/>
      <c r="M66" s="13"/>
    </row>
    <row r="67" spans="1:13" s="159" customFormat="1" ht="18" customHeight="1" x14ac:dyDescent="0.25">
      <c r="A67" s="19"/>
      <c r="B67" s="183" t="s">
        <v>312</v>
      </c>
      <c r="C67" s="157"/>
      <c r="D67" s="244"/>
      <c r="E67" s="245"/>
      <c r="F67" s="245"/>
      <c r="G67" s="245"/>
      <c r="H67" s="245"/>
      <c r="I67" s="245"/>
      <c r="J67" s="245"/>
      <c r="K67" s="246"/>
      <c r="L67" s="22"/>
      <c r="M67" s="13"/>
    </row>
    <row r="68" spans="1:13" s="112" customFormat="1" ht="18" customHeight="1" x14ac:dyDescent="0.25">
      <c r="A68" s="19"/>
      <c r="B68" s="183" t="s">
        <v>313</v>
      </c>
      <c r="C68" s="132"/>
      <c r="D68" s="238"/>
      <c r="E68" s="238"/>
      <c r="F68" s="238"/>
      <c r="G68" s="238"/>
      <c r="H68" s="238"/>
      <c r="I68" s="238"/>
      <c r="J68" s="238"/>
      <c r="K68" s="238"/>
      <c r="L68" s="22"/>
      <c r="M68" s="13"/>
    </row>
    <row r="69" spans="1:13" s="112" customFormat="1" ht="18" customHeight="1" x14ac:dyDescent="0.25">
      <c r="A69" s="19"/>
      <c r="B69" s="183" t="s">
        <v>326</v>
      </c>
      <c r="C69" s="132"/>
      <c r="D69" s="238"/>
      <c r="E69" s="238"/>
      <c r="F69" s="238"/>
      <c r="G69" s="238"/>
      <c r="H69" s="238"/>
      <c r="I69" s="238"/>
      <c r="J69" s="238"/>
      <c r="K69" s="238"/>
      <c r="L69" s="22"/>
      <c r="M69" s="13"/>
    </row>
    <row r="70" spans="1:13" s="112" customFormat="1" ht="9.9499999999999993" customHeight="1" x14ac:dyDescent="0.25">
      <c r="A70" s="19"/>
      <c r="B70" s="183"/>
      <c r="C70" s="132"/>
      <c r="D70" s="111"/>
      <c r="E70" s="133"/>
      <c r="F70" s="133"/>
      <c r="G70" s="133"/>
      <c r="H70" s="133"/>
      <c r="I70" s="133"/>
      <c r="J70" s="133"/>
      <c r="K70" s="133"/>
      <c r="L70" s="22"/>
      <c r="M70" s="13"/>
    </row>
    <row r="71" spans="1:13" s="112" customFormat="1" ht="54" customHeight="1" x14ac:dyDescent="0.25">
      <c r="A71" s="19"/>
      <c r="B71" s="23" t="s">
        <v>327</v>
      </c>
      <c r="C71" s="23"/>
      <c r="D71" s="247"/>
      <c r="E71" s="247"/>
      <c r="F71" s="247"/>
      <c r="G71" s="247"/>
      <c r="H71" s="247"/>
      <c r="I71" s="247"/>
      <c r="J71" s="247"/>
      <c r="K71" s="247"/>
      <c r="L71" s="22"/>
      <c r="M71" s="13"/>
    </row>
    <row r="72" spans="1:13" s="112" customFormat="1" ht="9.9499999999999993" customHeight="1" x14ac:dyDescent="0.25">
      <c r="A72" s="24"/>
      <c r="B72" s="25"/>
      <c r="C72" s="25"/>
      <c r="D72" s="25"/>
      <c r="E72" s="25"/>
      <c r="F72" s="25"/>
      <c r="G72" s="25"/>
      <c r="H72" s="25"/>
      <c r="I72" s="25"/>
      <c r="J72" s="25"/>
      <c r="K72" s="25"/>
      <c r="L72" s="26"/>
      <c r="M72" s="13"/>
    </row>
    <row r="73" spans="1:13" s="112" customFormat="1" ht="9.9499999999999993" customHeight="1" x14ac:dyDescent="0.25">
      <c r="A73" s="10"/>
      <c r="B73" s="10"/>
      <c r="C73" s="10"/>
      <c r="D73" s="10"/>
      <c r="E73" s="10"/>
      <c r="F73" s="10"/>
      <c r="G73" s="10"/>
      <c r="H73" s="10"/>
      <c r="I73" s="10"/>
      <c r="J73" s="10"/>
      <c r="K73" s="10"/>
      <c r="M73" s="13"/>
    </row>
  </sheetData>
  <sheetProtection algorithmName="SHA-512" hashValue="+Pre4orUy/9fv1ETA/f+Hs89edvj9hNYhATk14DRrTrr6CKS8MufS14/yV1O+l9MYHtiYRdVG3kB0uMOofELyA==" saltValue="FDMXuhQ+kRewDeODAlldtg==" spinCount="100000" sheet="1" objects="1" scenarios="1"/>
  <mergeCells count="56">
    <mergeCell ref="D50:K50"/>
    <mergeCell ref="D67:K67"/>
    <mergeCell ref="D31:K31"/>
    <mergeCell ref="D47:K47"/>
    <mergeCell ref="D48:K48"/>
    <mergeCell ref="D49:K49"/>
    <mergeCell ref="D51:K51"/>
    <mergeCell ref="D52:K52"/>
    <mergeCell ref="D40:K40"/>
    <mergeCell ref="D43:K43"/>
    <mergeCell ref="D44:K44"/>
    <mergeCell ref="D45:K45"/>
    <mergeCell ref="D46:K46"/>
    <mergeCell ref="D34:K34"/>
    <mergeCell ref="D35:K35"/>
    <mergeCell ref="D37:K37"/>
    <mergeCell ref="D68:K68"/>
    <mergeCell ref="D69:K69"/>
    <mergeCell ref="D71:K71"/>
    <mergeCell ref="D53:K53"/>
    <mergeCell ref="D54:K54"/>
    <mergeCell ref="D57:K57"/>
    <mergeCell ref="D58:K58"/>
    <mergeCell ref="B60:K60"/>
    <mergeCell ref="D62:K62"/>
    <mergeCell ref="D63:K63"/>
    <mergeCell ref="D64:K64"/>
    <mergeCell ref="D65:K65"/>
    <mergeCell ref="D66:K66"/>
    <mergeCell ref="D39:K39"/>
    <mergeCell ref="D36:K36"/>
    <mergeCell ref="D28:K28"/>
    <mergeCell ref="D29:K29"/>
    <mergeCell ref="D32:K32"/>
    <mergeCell ref="D33:K33"/>
    <mergeCell ref="D17:E17"/>
    <mergeCell ref="G17:K17"/>
    <mergeCell ref="D18:E18"/>
    <mergeCell ref="D20:K20"/>
    <mergeCell ref="D38:K38"/>
    <mergeCell ref="B2:K2"/>
    <mergeCell ref="B4:L4"/>
    <mergeCell ref="D16:E16"/>
    <mergeCell ref="G16:K16"/>
    <mergeCell ref="D27:K27"/>
    <mergeCell ref="D8:K8"/>
    <mergeCell ref="D7:K7"/>
    <mergeCell ref="D9:K9"/>
    <mergeCell ref="D12:K12"/>
    <mergeCell ref="D13:K13"/>
    <mergeCell ref="B6:K6"/>
    <mergeCell ref="D14:K14"/>
    <mergeCell ref="D23:K23"/>
    <mergeCell ref="D24:K24"/>
    <mergeCell ref="D25:K25"/>
    <mergeCell ref="D26:K26"/>
  </mergeCells>
  <dataValidations count="4">
    <dataValidation type="list" allowBlank="1" showInputMessage="1" showErrorMessage="1" sqref="D57" xr:uid="{00000000-0002-0000-0100-000000000000}">
      <formula1>Rechnung_an</formula1>
    </dataValidation>
    <dataValidation type="list" allowBlank="1" showInputMessage="1" showErrorMessage="1" sqref="D14" xr:uid="{00000000-0002-0000-0100-000002000000}">
      <formula1>Sprachen</formula1>
    </dataValidation>
    <dataValidation type="list" allowBlank="1" showInputMessage="1" showErrorMessage="1" sqref="D43" xr:uid="{00000000-0002-0000-0100-000003000000}">
      <formula1>Branchen</formula1>
    </dataValidation>
    <dataValidation type="list" allowBlank="1" showInputMessage="1" showErrorMessage="1" sqref="D23" xr:uid="{00000000-0002-0000-0100-000004000000}">
      <formula1>Anrede</formula1>
    </dataValidation>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D
Demande de recertification
Données personelles&amp;R&amp;G</oddHeader>
    <oddFooter>&amp;L&amp;"Verdana,Standard"&amp;9© VZPM&amp;C&amp;"Verdana,Standard"&amp;9&amp;F&amp;R&amp;"Verdana,Standard"&amp;9&amp;A Page &amp;P/&amp;N</oddFooter>
  </headerFooter>
  <rowBreaks count="1" manualBreakCount="1">
    <brk id="43" max="11"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71AD6C2E-4808-4DE0-8670-BBB4850516DA}">
          <x14:formula1>
            <xm:f>Vorgaben!$B$99:$B$120</xm:f>
          </x14:formula1>
          <xm:sqref>D28:K28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2"/>
  <sheetViews>
    <sheetView showGridLines="0" zoomScaleNormal="100" workbookViewId="0"/>
  </sheetViews>
  <sheetFormatPr baseColWidth="10" defaultColWidth="11.42578125" defaultRowHeight="18" customHeight="1" outlineLevelRow="1" x14ac:dyDescent="0.25"/>
  <cols>
    <col min="1" max="1" width="1.7109375" style="10" customWidth="1"/>
    <col min="2" max="2" width="20.7109375" style="10" customWidth="1"/>
    <col min="3" max="3" width="30.7109375" style="10" customWidth="1"/>
    <col min="4" max="4" width="16.7109375" style="10" customWidth="1"/>
    <col min="5" max="5" width="1.7109375" style="10" customWidth="1"/>
    <col min="6" max="6" width="14.7109375" style="10" customWidth="1"/>
    <col min="7" max="8" width="15.7109375" style="10" customWidth="1"/>
    <col min="9" max="9" width="1.7109375" style="10" customWidth="1"/>
    <col min="10" max="10" width="11.42578125" style="112" customWidth="1"/>
    <col min="11" max="11" width="11.42578125" style="13" customWidth="1"/>
    <col min="12" max="14" width="11.42578125" style="112"/>
    <col min="15" max="16384" width="11.42578125" style="10"/>
  </cols>
  <sheetData>
    <row r="1" spans="1:21" s="13" customFormat="1" ht="9.9499999999999993" customHeight="1" x14ac:dyDescent="0.15">
      <c r="A1" s="51"/>
      <c r="B1" s="52"/>
      <c r="C1" s="53"/>
      <c r="D1" s="53"/>
      <c r="E1" s="53"/>
      <c r="F1" s="53"/>
      <c r="G1" s="53"/>
      <c r="H1" s="53"/>
      <c r="I1" s="54"/>
      <c r="J1" s="112"/>
      <c r="L1" s="112"/>
      <c r="M1" s="112"/>
      <c r="N1" s="112"/>
      <c r="O1" s="10"/>
      <c r="P1" s="10"/>
      <c r="Q1" s="10"/>
      <c r="R1" s="10"/>
      <c r="S1" s="10"/>
      <c r="T1" s="10"/>
      <c r="U1" s="10"/>
    </row>
    <row r="2" spans="1:21" s="13" customFormat="1" ht="18" customHeight="1" x14ac:dyDescent="0.15">
      <c r="A2" s="55"/>
      <c r="B2" s="261" t="s">
        <v>337</v>
      </c>
      <c r="C2" s="261"/>
      <c r="D2" s="262" t="s">
        <v>344</v>
      </c>
      <c r="E2" s="262"/>
      <c r="F2" s="262"/>
      <c r="G2" s="263"/>
      <c r="H2" s="84">
        <f>SUM(H5:H11)</f>
        <v>0</v>
      </c>
      <c r="I2" s="58"/>
      <c r="J2" s="112"/>
      <c r="L2" s="112"/>
      <c r="M2" s="112"/>
      <c r="N2" s="112"/>
      <c r="O2" s="10"/>
      <c r="P2" s="10"/>
      <c r="Q2" s="10"/>
      <c r="R2" s="10"/>
      <c r="S2" s="10"/>
      <c r="T2" s="10"/>
      <c r="U2" s="10"/>
    </row>
    <row r="3" spans="1:21" s="13" customFormat="1" ht="9.9499999999999993" customHeight="1" x14ac:dyDescent="0.15">
      <c r="A3" s="55"/>
      <c r="B3" s="20"/>
      <c r="C3" s="56"/>
      <c r="D3" s="56"/>
      <c r="E3" s="56"/>
      <c r="F3" s="56"/>
      <c r="G3" s="56"/>
      <c r="H3" s="56"/>
      <c r="I3" s="58"/>
      <c r="J3" s="112"/>
      <c r="L3" s="112"/>
      <c r="M3" s="112"/>
      <c r="N3" s="112"/>
      <c r="O3" s="10"/>
      <c r="P3" s="10"/>
      <c r="Q3" s="10"/>
      <c r="R3" s="10"/>
      <c r="S3" s="10"/>
      <c r="T3" s="10"/>
      <c r="U3" s="10"/>
    </row>
    <row r="4" spans="1:21" s="13" customFormat="1" ht="18" customHeight="1" x14ac:dyDescent="0.15">
      <c r="A4" s="55"/>
      <c r="B4" s="56"/>
      <c r="C4" s="56"/>
      <c r="D4" s="56"/>
      <c r="E4" s="56"/>
      <c r="F4" s="57" t="s">
        <v>338</v>
      </c>
      <c r="G4" s="57" t="s">
        <v>339</v>
      </c>
      <c r="H4" s="57" t="s">
        <v>329</v>
      </c>
      <c r="I4" s="58"/>
      <c r="J4" s="112"/>
      <c r="L4" s="112"/>
      <c r="M4" s="112"/>
      <c r="N4" s="112"/>
      <c r="O4" s="10"/>
      <c r="P4" s="10"/>
      <c r="Q4" s="10"/>
      <c r="R4" s="10"/>
      <c r="S4" s="10"/>
      <c r="T4" s="10"/>
      <c r="U4" s="10"/>
    </row>
    <row r="5" spans="1:21" s="13" customFormat="1" ht="18" customHeight="1" x14ac:dyDescent="0.15">
      <c r="A5" s="55"/>
      <c r="B5" s="251" t="s">
        <v>328</v>
      </c>
      <c r="C5" s="252"/>
      <c r="D5" s="253"/>
      <c r="E5" s="60"/>
      <c r="F5" s="61" t="s">
        <v>329</v>
      </c>
      <c r="G5" s="42">
        <f>'Edu1'!G82</f>
        <v>0</v>
      </c>
      <c r="H5" s="50">
        <f>G5</f>
        <v>0</v>
      </c>
      <c r="I5" s="58"/>
      <c r="J5" s="112"/>
      <c r="L5" s="112"/>
      <c r="M5" s="112"/>
      <c r="N5" s="112"/>
      <c r="O5" s="10"/>
      <c r="P5" s="10"/>
      <c r="Q5" s="10"/>
      <c r="R5" s="10"/>
      <c r="S5" s="10"/>
      <c r="T5" s="10"/>
      <c r="U5" s="10"/>
    </row>
    <row r="6" spans="1:21" s="13" customFormat="1" ht="18" customHeight="1" x14ac:dyDescent="0.15">
      <c r="A6" s="55"/>
      <c r="B6" s="251" t="s">
        <v>330</v>
      </c>
      <c r="C6" s="252"/>
      <c r="D6" s="253"/>
      <c r="E6" s="60"/>
      <c r="F6" s="61" t="s">
        <v>329</v>
      </c>
      <c r="G6" s="42">
        <f>'Edu2'!G82</f>
        <v>0</v>
      </c>
      <c r="H6" s="50">
        <f>IF(G6*2&lt;=60,G6*2,60)</f>
        <v>0</v>
      </c>
      <c r="I6" s="58"/>
      <c r="J6" s="112"/>
      <c r="L6" s="112"/>
      <c r="M6" s="112"/>
      <c r="N6" s="112"/>
      <c r="O6" s="10"/>
      <c r="P6" s="10"/>
      <c r="Q6" s="10"/>
      <c r="R6" s="10"/>
      <c r="S6" s="10"/>
      <c r="T6" s="10"/>
      <c r="U6" s="10"/>
    </row>
    <row r="7" spans="1:21" s="13" customFormat="1" ht="18" customHeight="1" x14ac:dyDescent="0.15">
      <c r="A7" s="55"/>
      <c r="B7" s="251" t="s">
        <v>331</v>
      </c>
      <c r="C7" s="252"/>
      <c r="D7" s="253"/>
      <c r="E7" s="60"/>
      <c r="F7" s="61" t="s">
        <v>332</v>
      </c>
      <c r="G7" s="42">
        <f>'Edu3'!G38</f>
        <v>0</v>
      </c>
      <c r="H7" s="50">
        <f>ROUND(IF(G7/3&lt;=60,G7/3,60),0)</f>
        <v>0</v>
      </c>
      <c r="I7" s="58"/>
      <c r="J7" s="112"/>
      <c r="L7" s="112"/>
      <c r="M7" s="112"/>
      <c r="N7" s="112"/>
      <c r="O7" s="10"/>
      <c r="P7" s="10"/>
      <c r="Q7" s="10"/>
      <c r="R7" s="10"/>
      <c r="S7" s="10"/>
      <c r="T7" s="10"/>
      <c r="U7" s="10"/>
    </row>
    <row r="8" spans="1:21" s="13" customFormat="1" ht="18" customHeight="1" x14ac:dyDescent="0.15">
      <c r="A8" s="55"/>
      <c r="B8" s="251" t="s">
        <v>333</v>
      </c>
      <c r="C8" s="252"/>
      <c r="D8" s="253"/>
      <c r="E8" s="60"/>
      <c r="F8" s="61" t="s">
        <v>332</v>
      </c>
      <c r="G8" s="42">
        <f>'Edu4'!G82</f>
        <v>0</v>
      </c>
      <c r="H8" s="50">
        <f>ROUND(IF(G8*3/60&lt;=60,G8*3/60,60),0)</f>
        <v>0</v>
      </c>
      <c r="I8" s="58"/>
      <c r="J8" s="112"/>
      <c r="L8" s="112"/>
      <c r="M8" s="112"/>
      <c r="N8" s="112"/>
      <c r="O8" s="10"/>
      <c r="P8" s="10"/>
      <c r="Q8" s="10"/>
      <c r="R8" s="10"/>
      <c r="S8" s="10"/>
      <c r="T8" s="10"/>
      <c r="U8" s="10"/>
    </row>
    <row r="9" spans="1:21" ht="18" customHeight="1" x14ac:dyDescent="0.15">
      <c r="A9" s="55"/>
      <c r="B9" s="251" t="s">
        <v>334</v>
      </c>
      <c r="C9" s="252"/>
      <c r="D9" s="253"/>
      <c r="E9" s="60"/>
      <c r="F9" s="61" t="s">
        <v>329</v>
      </c>
      <c r="G9" s="42">
        <f>'Edu5'!G12</f>
        <v>0</v>
      </c>
      <c r="H9" s="42">
        <f>G9</f>
        <v>0</v>
      </c>
      <c r="I9" s="58"/>
    </row>
    <row r="10" spans="1:21" ht="18" customHeight="1" x14ac:dyDescent="0.15">
      <c r="A10" s="55"/>
      <c r="B10" s="251" t="s">
        <v>335</v>
      </c>
      <c r="C10" s="252"/>
      <c r="D10" s="253"/>
      <c r="E10" s="60"/>
      <c r="F10" s="61" t="s">
        <v>329</v>
      </c>
      <c r="G10" s="42">
        <f>'Edu6'!H21</f>
        <v>0</v>
      </c>
      <c r="H10" s="50">
        <f>IF(G10&lt;=100,G10,100)</f>
        <v>0</v>
      </c>
      <c r="I10" s="58"/>
    </row>
    <row r="11" spans="1:21" ht="18" customHeight="1" x14ac:dyDescent="0.15">
      <c r="A11" s="55"/>
      <c r="B11" s="251" t="s">
        <v>336</v>
      </c>
      <c r="C11" s="252"/>
      <c r="D11" s="253"/>
      <c r="E11" s="60"/>
      <c r="F11" s="61" t="s">
        <v>329</v>
      </c>
      <c r="G11" s="42">
        <f>'Edu7'!G30</f>
        <v>0</v>
      </c>
      <c r="H11" s="50">
        <f>IF(G11&lt;=40,G11,40)</f>
        <v>0</v>
      </c>
      <c r="I11" s="58"/>
    </row>
    <row r="12" spans="1:21" ht="9.9499999999999993" customHeight="1" x14ac:dyDescent="0.15">
      <c r="A12" s="62"/>
      <c r="B12" s="33"/>
      <c r="C12" s="63"/>
      <c r="D12" s="63"/>
      <c r="E12" s="63"/>
      <c r="F12" s="63"/>
      <c r="G12" s="63"/>
      <c r="H12" s="64"/>
      <c r="I12" s="59"/>
    </row>
    <row r="13" spans="1:21" ht="9.9499999999999993" customHeight="1" x14ac:dyDescent="0.15">
      <c r="A13" s="6"/>
      <c r="B13" s="7"/>
      <c r="C13" s="6"/>
      <c r="D13" s="6"/>
      <c r="E13" s="6"/>
      <c r="F13" s="6"/>
      <c r="G13" s="6"/>
      <c r="H13" s="8"/>
      <c r="I13" s="6"/>
      <c r="J13" s="12"/>
      <c r="K13" s="14"/>
    </row>
    <row r="14" spans="1:21" ht="9.9499999999999993" customHeight="1" x14ac:dyDescent="0.15">
      <c r="A14" s="51"/>
      <c r="B14" s="65"/>
      <c r="C14" s="53"/>
      <c r="D14" s="53"/>
      <c r="E14" s="53"/>
      <c r="F14" s="53"/>
      <c r="G14" s="53"/>
      <c r="H14" s="66"/>
      <c r="I14" s="54"/>
    </row>
    <row r="15" spans="1:21" ht="18" customHeight="1" x14ac:dyDescent="0.15">
      <c r="A15" s="55"/>
      <c r="B15" s="261" t="s">
        <v>340</v>
      </c>
      <c r="C15" s="261"/>
      <c r="D15" s="262" t="s">
        <v>343</v>
      </c>
      <c r="E15" s="262"/>
      <c r="F15" s="262"/>
      <c r="G15" s="263"/>
      <c r="H15" s="41">
        <f>IF(H18&lt;=100,H18,100)</f>
        <v>0</v>
      </c>
      <c r="I15" s="58"/>
    </row>
    <row r="16" spans="1:21" ht="9.9499999999999993" customHeight="1" x14ac:dyDescent="0.15">
      <c r="A16" s="55"/>
      <c r="B16" s="146"/>
      <c r="C16" s="56"/>
      <c r="D16" s="56"/>
      <c r="E16" s="56"/>
      <c r="F16" s="56"/>
      <c r="G16" s="56"/>
      <c r="H16" s="31"/>
      <c r="I16" s="58"/>
    </row>
    <row r="17" spans="1:14" ht="18" customHeight="1" x14ac:dyDescent="0.15">
      <c r="A17" s="55"/>
      <c r="B17" s="249" t="s">
        <v>345</v>
      </c>
      <c r="C17" s="249"/>
      <c r="D17" s="249"/>
      <c r="E17" s="146"/>
      <c r="F17" s="146"/>
      <c r="G17" s="150" t="s">
        <v>341</v>
      </c>
      <c r="H17" s="79">
        <f>PM!J7</f>
        <v>0</v>
      </c>
      <c r="I17" s="58"/>
    </row>
    <row r="18" spans="1:14" ht="18" customHeight="1" x14ac:dyDescent="0.15">
      <c r="A18" s="55"/>
      <c r="B18" s="249" t="s">
        <v>347</v>
      </c>
      <c r="C18" s="249"/>
      <c r="D18" s="249"/>
      <c r="E18" s="146"/>
      <c r="F18" s="146"/>
      <c r="G18" s="150" t="s">
        <v>342</v>
      </c>
      <c r="H18" s="79">
        <f>H17*5</f>
        <v>0</v>
      </c>
      <c r="I18" s="58"/>
    </row>
    <row r="19" spans="1:14" ht="9.9499999999999993" customHeight="1" x14ac:dyDescent="0.15">
      <c r="A19" s="62"/>
      <c r="B19" s="75"/>
      <c r="C19" s="147"/>
      <c r="D19" s="77"/>
      <c r="E19" s="77"/>
      <c r="F19" s="77"/>
      <c r="G19" s="78"/>
      <c r="H19" s="49"/>
      <c r="I19" s="59"/>
    </row>
    <row r="20" spans="1:14" ht="9.9499999999999993" customHeight="1" x14ac:dyDescent="0.15">
      <c r="A20" s="74"/>
      <c r="B20" s="69"/>
      <c r="C20" s="70"/>
      <c r="D20" s="71"/>
      <c r="E20" s="71"/>
      <c r="F20" s="71"/>
      <c r="G20" s="72"/>
      <c r="H20" s="73"/>
      <c r="I20" s="74"/>
    </row>
    <row r="21" spans="1:14" ht="9.9499999999999993" customHeight="1" x14ac:dyDescent="0.15">
      <c r="A21" s="51"/>
      <c r="B21" s="65"/>
      <c r="C21" s="53"/>
      <c r="D21" s="53"/>
      <c r="E21" s="53"/>
      <c r="F21" s="53"/>
      <c r="G21" s="53"/>
      <c r="H21" s="66"/>
      <c r="I21" s="54"/>
      <c r="J21" s="148"/>
      <c r="L21" s="148"/>
      <c r="M21" s="148"/>
      <c r="N21" s="148"/>
    </row>
    <row r="22" spans="1:14" ht="18" customHeight="1" x14ac:dyDescent="0.15">
      <c r="A22" s="55"/>
      <c r="B22" s="261" t="s">
        <v>348</v>
      </c>
      <c r="C22" s="261"/>
      <c r="D22" s="261"/>
      <c r="E22" s="56"/>
      <c r="F22" s="56"/>
      <c r="G22" s="149" t="s">
        <v>342</v>
      </c>
      <c r="H22" s="41">
        <f>H2+H15</f>
        <v>0</v>
      </c>
      <c r="I22" s="58"/>
      <c r="J22" s="148"/>
      <c r="L22" s="148"/>
      <c r="M22" s="148"/>
      <c r="N22" s="148"/>
    </row>
    <row r="23" spans="1:14" ht="9.9499999999999993" customHeight="1" x14ac:dyDescent="0.15">
      <c r="A23" s="62"/>
      <c r="B23" s="33"/>
      <c r="C23" s="63"/>
      <c r="D23" s="63"/>
      <c r="E23" s="63"/>
      <c r="F23" s="63"/>
      <c r="G23" s="63"/>
      <c r="H23" s="35"/>
      <c r="I23" s="59"/>
      <c r="J23" s="148"/>
      <c r="L23" s="148"/>
      <c r="M23" s="148"/>
      <c r="N23" s="148"/>
    </row>
    <row r="24" spans="1:14" ht="9.9499999999999993" customHeight="1" x14ac:dyDescent="0.15">
      <c r="A24" s="74"/>
      <c r="B24" s="69"/>
      <c r="C24" s="70"/>
      <c r="D24" s="71"/>
      <c r="E24" s="71"/>
      <c r="F24" s="71"/>
      <c r="G24" s="72"/>
      <c r="H24" s="73"/>
      <c r="I24" s="74"/>
      <c r="J24" s="148"/>
      <c r="L24" s="148"/>
      <c r="M24" s="148"/>
      <c r="N24" s="148"/>
    </row>
    <row r="25" spans="1:14" ht="9.9499999999999993" customHeight="1" x14ac:dyDescent="0.15">
      <c r="A25" s="51"/>
      <c r="B25" s="80"/>
      <c r="C25" s="81"/>
      <c r="D25" s="82"/>
      <c r="E25" s="82"/>
      <c r="F25" s="82"/>
      <c r="G25" s="83"/>
      <c r="H25" s="48"/>
      <c r="I25" s="54"/>
    </row>
    <row r="26" spans="1:14" ht="18" customHeight="1" x14ac:dyDescent="0.15">
      <c r="A26" s="55"/>
      <c r="B26" s="266" t="s">
        <v>346</v>
      </c>
      <c r="C26" s="266"/>
      <c r="D26" s="115" t="s">
        <v>4</v>
      </c>
      <c r="E26" s="115"/>
      <c r="F26" s="267" t="s">
        <v>291</v>
      </c>
      <c r="G26" s="267"/>
      <c r="H26" s="267"/>
      <c r="I26" s="58"/>
    </row>
    <row r="27" spans="1:14" ht="9.9499999999999993" customHeight="1" x14ac:dyDescent="0.15">
      <c r="A27" s="55"/>
      <c r="B27" s="67"/>
      <c r="C27" s="111"/>
      <c r="D27" s="115"/>
      <c r="E27" s="115"/>
      <c r="F27" s="115"/>
      <c r="G27" s="68"/>
      <c r="H27" s="43"/>
      <c r="I27" s="58"/>
    </row>
    <row r="28" spans="1:14" ht="18" customHeight="1" x14ac:dyDescent="0.15">
      <c r="A28" s="55"/>
      <c r="B28" s="235" t="s">
        <v>349</v>
      </c>
      <c r="C28" s="254"/>
      <c r="D28" s="110" t="str">
        <f>Pers!D12</f>
        <v>D</v>
      </c>
      <c r="E28" s="115"/>
      <c r="F28" s="257" t="str">
        <f>Pers!D13</f>
        <v>Level D - Certified Project Management Associate</v>
      </c>
      <c r="G28" s="257"/>
      <c r="H28" s="257"/>
      <c r="I28" s="58"/>
    </row>
    <row r="29" spans="1:14" ht="9.9499999999999993" customHeight="1" x14ac:dyDescent="0.15">
      <c r="A29" s="55"/>
      <c r="B29" s="111"/>
      <c r="C29" s="111"/>
      <c r="D29" s="67"/>
      <c r="E29" s="115"/>
      <c r="F29" s="67"/>
      <c r="G29" s="67"/>
      <c r="H29" s="67"/>
      <c r="I29" s="58"/>
    </row>
    <row r="30" spans="1:14" ht="18" customHeight="1" x14ac:dyDescent="0.15">
      <c r="A30" s="55"/>
      <c r="B30" s="111" t="s">
        <v>350</v>
      </c>
      <c r="C30" s="258" t="str">
        <f>IF(H22&lt;139.5,"Vous n'avez pas démontré suffisamment d'heures de formation.",IF(AND(H22&gt;=139.5,H22&lt;174.5),"Il reste encore quelques heures de formation à suivre. N'hésitez pas à nous contacter.","Vous avez démontré suffisamment d'heures de formation."))</f>
        <v>Vous n'avez pas démontré suffisamment d'heures de formation.</v>
      </c>
      <c r="D30" s="258"/>
      <c r="E30" s="258"/>
      <c r="F30" s="258"/>
      <c r="G30" s="258"/>
      <c r="H30" s="258"/>
      <c r="I30" s="58"/>
    </row>
    <row r="31" spans="1:14" ht="9.9499999999999993" customHeight="1" x14ac:dyDescent="0.15">
      <c r="A31" s="55"/>
      <c r="B31" s="111"/>
      <c r="C31" s="111"/>
      <c r="D31" s="115"/>
      <c r="E31" s="115"/>
      <c r="F31" s="115"/>
      <c r="G31" s="68"/>
      <c r="H31" s="43"/>
      <c r="I31" s="58"/>
    </row>
    <row r="32" spans="1:14" ht="18" customHeight="1" x14ac:dyDescent="0.15">
      <c r="A32" s="55"/>
      <c r="B32" s="235" t="s">
        <v>351</v>
      </c>
      <c r="C32" s="235"/>
      <c r="D32" s="235"/>
      <c r="E32" s="235"/>
      <c r="F32" s="235"/>
      <c r="G32" s="235"/>
      <c r="H32" s="235"/>
      <c r="I32" s="58"/>
    </row>
    <row r="33" spans="1:15" ht="9.9499999999999993" customHeight="1" x14ac:dyDescent="0.15">
      <c r="A33" s="62"/>
      <c r="B33" s="76"/>
      <c r="C33" s="76"/>
      <c r="D33" s="77"/>
      <c r="E33" s="77"/>
      <c r="F33" s="77"/>
      <c r="G33" s="78"/>
      <c r="H33" s="49"/>
      <c r="I33" s="59"/>
    </row>
    <row r="34" spans="1:15" ht="9.9499999999999993" customHeight="1" x14ac:dyDescent="0.15">
      <c r="A34" s="85"/>
      <c r="B34" s="86"/>
      <c r="C34" s="86"/>
      <c r="D34" s="87"/>
      <c r="E34" s="87"/>
      <c r="F34" s="87"/>
      <c r="G34" s="88"/>
      <c r="H34" s="89"/>
      <c r="I34" s="85"/>
      <c r="J34" s="12"/>
      <c r="K34" s="14"/>
      <c r="L34" s="12"/>
      <c r="M34" s="12"/>
      <c r="N34" s="12"/>
      <c r="O34" s="11"/>
    </row>
    <row r="35" spans="1:15" ht="18" hidden="1" customHeight="1" outlineLevel="1" x14ac:dyDescent="0.25">
      <c r="A35" s="90"/>
      <c r="B35" s="264" t="s">
        <v>19</v>
      </c>
      <c r="C35" s="264"/>
      <c r="D35" s="264"/>
      <c r="E35" s="264"/>
      <c r="F35" s="264"/>
      <c r="G35" s="264"/>
      <c r="H35" s="264"/>
      <c r="I35" s="90"/>
      <c r="J35" s="12"/>
      <c r="K35" s="14"/>
      <c r="L35" s="12"/>
      <c r="M35" s="12"/>
      <c r="N35" s="12"/>
      <c r="O35" s="11"/>
    </row>
    <row r="36" spans="1:15" ht="9.9499999999999993" hidden="1" customHeight="1" outlineLevel="1" x14ac:dyDescent="0.15">
      <c r="A36" s="126"/>
      <c r="B36" s="127"/>
      <c r="C36" s="127"/>
      <c r="D36" s="128"/>
      <c r="E36" s="128"/>
      <c r="F36" s="128"/>
      <c r="G36" s="129"/>
      <c r="H36" s="130"/>
      <c r="I36" s="126"/>
      <c r="J36" s="12"/>
      <c r="K36" s="14"/>
      <c r="L36" s="12"/>
      <c r="M36" s="12"/>
      <c r="N36" s="12"/>
      <c r="O36" s="11"/>
    </row>
    <row r="37" spans="1:15" ht="9.9499999999999993" hidden="1" customHeight="1" outlineLevel="1" x14ac:dyDescent="0.15">
      <c r="A37" s="51"/>
      <c r="B37" s="81"/>
      <c r="C37" s="81"/>
      <c r="D37" s="82"/>
      <c r="E37" s="82"/>
      <c r="F37" s="82"/>
      <c r="G37" s="83"/>
      <c r="H37" s="48"/>
      <c r="I37" s="54"/>
      <c r="J37" s="12"/>
      <c r="K37" s="14"/>
      <c r="L37" s="12"/>
      <c r="M37" s="12"/>
      <c r="N37" s="12"/>
      <c r="O37" s="11"/>
    </row>
    <row r="38" spans="1:15" ht="60" hidden="1" customHeight="1" outlineLevel="1" x14ac:dyDescent="0.15">
      <c r="A38" s="55"/>
      <c r="B38" s="107" t="s">
        <v>0</v>
      </c>
      <c r="C38" s="259"/>
      <c r="D38" s="259"/>
      <c r="E38" s="259"/>
      <c r="F38" s="259"/>
      <c r="G38" s="259"/>
      <c r="H38" s="259"/>
      <c r="I38" s="58"/>
      <c r="J38" s="12"/>
      <c r="K38" s="14"/>
      <c r="L38" s="12"/>
      <c r="M38" s="12"/>
      <c r="N38" s="12"/>
      <c r="O38" s="11"/>
    </row>
    <row r="39" spans="1:15" ht="9.9499999999999993" hidden="1" customHeight="1" outlineLevel="1" x14ac:dyDescent="0.15">
      <c r="A39" s="62"/>
      <c r="B39" s="76"/>
      <c r="C39" s="76"/>
      <c r="D39" s="77"/>
      <c r="E39" s="77"/>
      <c r="F39" s="77"/>
      <c r="G39" s="78"/>
      <c r="H39" s="49"/>
      <c r="I39" s="59"/>
      <c r="J39" s="12"/>
      <c r="K39" s="14"/>
      <c r="L39" s="12"/>
      <c r="M39" s="12"/>
      <c r="N39" s="12"/>
      <c r="O39" s="11"/>
    </row>
    <row r="40" spans="1:15" ht="9.9499999999999993" hidden="1" customHeight="1" outlineLevel="1" x14ac:dyDescent="0.15">
      <c r="A40" s="126"/>
      <c r="B40" s="127"/>
      <c r="C40" s="127"/>
      <c r="D40" s="128"/>
      <c r="E40" s="128"/>
      <c r="F40" s="128"/>
      <c r="G40" s="129"/>
      <c r="H40" s="130"/>
      <c r="I40" s="126"/>
      <c r="J40" s="12"/>
      <c r="K40" s="14"/>
      <c r="L40" s="12"/>
      <c r="M40" s="12"/>
      <c r="N40" s="12"/>
      <c r="O40" s="11"/>
    </row>
    <row r="41" spans="1:15" ht="9.9499999999999993" hidden="1" customHeight="1" outlineLevel="1" x14ac:dyDescent="0.15">
      <c r="A41" s="92"/>
      <c r="B41" s="93"/>
      <c r="C41" s="93"/>
      <c r="D41" s="94"/>
      <c r="E41" s="94"/>
      <c r="F41" s="94"/>
      <c r="G41" s="94"/>
      <c r="H41" s="94"/>
      <c r="I41" s="95"/>
    </row>
    <row r="42" spans="1:15" ht="18" hidden="1" customHeight="1" outlineLevel="1" x14ac:dyDescent="0.15">
      <c r="A42" s="96"/>
      <c r="B42" s="255" t="s">
        <v>6</v>
      </c>
      <c r="C42" s="256"/>
      <c r="D42" s="109" t="s">
        <v>5</v>
      </c>
      <c r="E42" s="97"/>
      <c r="F42" s="260"/>
      <c r="G42" s="260"/>
      <c r="H42" s="260"/>
      <c r="I42" s="98"/>
    </row>
    <row r="43" spans="1:15" ht="18" hidden="1" customHeight="1" outlineLevel="1" x14ac:dyDescent="0.15">
      <c r="A43" s="96"/>
      <c r="B43" s="255" t="s">
        <v>29</v>
      </c>
      <c r="C43" s="256"/>
      <c r="D43" s="109" t="s">
        <v>5</v>
      </c>
      <c r="E43" s="97"/>
      <c r="F43" s="260"/>
      <c r="G43" s="260"/>
      <c r="H43" s="260"/>
      <c r="I43" s="98"/>
    </row>
    <row r="44" spans="1:15" ht="18" hidden="1" customHeight="1" outlineLevel="1" x14ac:dyDescent="0.15">
      <c r="A44" s="96"/>
      <c r="B44" s="255" t="s">
        <v>7</v>
      </c>
      <c r="C44" s="256"/>
      <c r="D44" s="109" t="s">
        <v>5</v>
      </c>
      <c r="E44" s="97"/>
      <c r="F44" s="260"/>
      <c r="G44" s="260"/>
      <c r="H44" s="260"/>
      <c r="I44" s="98"/>
    </row>
    <row r="45" spans="1:15" ht="9.9499999999999993" hidden="1" customHeight="1" outlineLevel="1" x14ac:dyDescent="0.15">
      <c r="A45" s="96"/>
      <c r="B45" s="113"/>
      <c r="C45" s="113"/>
      <c r="D45" s="97"/>
      <c r="E45" s="97"/>
      <c r="F45" s="97"/>
      <c r="G45" s="97"/>
      <c r="H45" s="97"/>
      <c r="I45" s="98"/>
    </row>
    <row r="46" spans="1:15" ht="18" hidden="1" customHeight="1" outlineLevel="1" x14ac:dyDescent="0.15">
      <c r="A46" s="96"/>
      <c r="B46" s="255" t="s">
        <v>13</v>
      </c>
      <c r="C46" s="256"/>
      <c r="D46" s="270"/>
      <c r="E46" s="270"/>
      <c r="F46" s="270"/>
      <c r="G46" s="270"/>
      <c r="H46" s="270"/>
      <c r="I46" s="98"/>
    </row>
    <row r="47" spans="1:15" ht="9.9499999999999993" hidden="1" customHeight="1" outlineLevel="1" x14ac:dyDescent="0.15">
      <c r="A47" s="96"/>
      <c r="B47" s="113"/>
      <c r="C47" s="113"/>
      <c r="D47" s="97"/>
      <c r="E47" s="97"/>
      <c r="F47" s="97"/>
      <c r="G47" s="97"/>
      <c r="H47" s="97"/>
      <c r="I47" s="98"/>
    </row>
    <row r="48" spans="1:15" ht="60" hidden="1" customHeight="1" outlineLevel="1" x14ac:dyDescent="0.15">
      <c r="A48" s="96"/>
      <c r="B48" s="103" t="s">
        <v>18</v>
      </c>
      <c r="C48" s="271"/>
      <c r="D48" s="271"/>
      <c r="E48" s="271"/>
      <c r="F48" s="271"/>
      <c r="G48" s="271"/>
      <c r="H48" s="271"/>
      <c r="I48" s="98"/>
    </row>
    <row r="49" spans="1:14" ht="9.9499999999999993" hidden="1" customHeight="1" outlineLevel="1" x14ac:dyDescent="0.15">
      <c r="A49" s="96"/>
      <c r="B49" s="113"/>
      <c r="C49" s="113"/>
      <c r="D49" s="97"/>
      <c r="E49" s="97"/>
      <c r="F49" s="97"/>
      <c r="G49" s="97"/>
      <c r="H49" s="97"/>
      <c r="I49" s="98"/>
    </row>
    <row r="50" spans="1:14" ht="18" hidden="1" customHeight="1" outlineLevel="1" x14ac:dyDescent="0.15">
      <c r="A50" s="96"/>
      <c r="B50" s="113" t="s">
        <v>30</v>
      </c>
      <c r="C50" s="269"/>
      <c r="D50" s="269"/>
      <c r="E50" s="269"/>
      <c r="F50" s="269"/>
      <c r="G50" s="269"/>
      <c r="H50" s="269"/>
      <c r="I50" s="98"/>
      <c r="M50" s="106"/>
    </row>
    <row r="51" spans="1:14" ht="9.9499999999999993" hidden="1" customHeight="1" outlineLevel="1" x14ac:dyDescent="0.15">
      <c r="A51" s="96"/>
      <c r="B51" s="113"/>
      <c r="C51" s="113"/>
      <c r="D51" s="97"/>
      <c r="E51" s="97"/>
      <c r="F51" s="97"/>
      <c r="G51" s="97"/>
      <c r="H51" s="97"/>
      <c r="I51" s="98"/>
    </row>
    <row r="52" spans="1:14" ht="18" hidden="1" customHeight="1" outlineLevel="1" x14ac:dyDescent="0.15">
      <c r="A52" s="96"/>
      <c r="B52" s="102" t="s">
        <v>17</v>
      </c>
      <c r="C52" s="109" t="s">
        <v>22</v>
      </c>
      <c r="D52" s="97" t="str">
        <f>IF(H17&gt;60,"Mehr als 60 Monate PM-Tätigkeit nachgewiesen, bitte korrigieren!","")</f>
        <v/>
      </c>
      <c r="E52" s="97"/>
      <c r="F52" s="102" t="s">
        <v>16</v>
      </c>
      <c r="G52" s="268"/>
      <c r="H52" s="268"/>
      <c r="I52" s="98"/>
    </row>
    <row r="53" spans="1:14" ht="9.9499999999999993" hidden="1" customHeight="1" outlineLevel="1" x14ac:dyDescent="0.15">
      <c r="A53" s="99"/>
      <c r="B53" s="100"/>
      <c r="C53" s="100"/>
      <c r="D53" s="100"/>
      <c r="E53" s="100"/>
      <c r="F53" s="100"/>
      <c r="G53" s="100"/>
      <c r="H53" s="100"/>
      <c r="I53" s="101"/>
    </row>
    <row r="54" spans="1:14" ht="9.9499999999999993" hidden="1" customHeight="1" outlineLevel="1" x14ac:dyDescent="0.25"/>
    <row r="55" spans="1:14" ht="9.9499999999999993" hidden="1" customHeight="1" outlineLevel="1" x14ac:dyDescent="0.15">
      <c r="A55" s="92"/>
      <c r="B55" s="93"/>
      <c r="C55" s="93"/>
      <c r="D55" s="94"/>
      <c r="E55" s="94"/>
      <c r="F55" s="94"/>
      <c r="G55" s="94"/>
      <c r="H55" s="94"/>
      <c r="I55" s="95"/>
    </row>
    <row r="56" spans="1:14" ht="18" hidden="1" customHeight="1" outlineLevel="1" x14ac:dyDescent="0.15">
      <c r="A56" s="96"/>
      <c r="B56" s="255" t="s">
        <v>25</v>
      </c>
      <c r="C56" s="255"/>
      <c r="D56" s="270"/>
      <c r="E56" s="270"/>
      <c r="F56" s="270"/>
      <c r="G56" s="270"/>
      <c r="H56" s="270"/>
      <c r="I56" s="98"/>
    </row>
    <row r="57" spans="1:14" ht="9.9499999999999993" hidden="1" customHeight="1" outlineLevel="1" x14ac:dyDescent="0.15">
      <c r="A57" s="96"/>
      <c r="B57" s="113"/>
      <c r="C57" s="113"/>
      <c r="D57" s="97"/>
      <c r="E57" s="97"/>
      <c r="F57" s="97"/>
      <c r="G57" s="97"/>
      <c r="H57" s="97"/>
      <c r="I57" s="98"/>
    </row>
    <row r="58" spans="1:14" ht="18" hidden="1" customHeight="1" outlineLevel="1" x14ac:dyDescent="0.15">
      <c r="A58" s="96"/>
      <c r="B58" s="255" t="s">
        <v>21</v>
      </c>
      <c r="C58" s="256"/>
      <c r="D58" s="269"/>
      <c r="E58" s="269"/>
      <c r="F58" s="269"/>
      <c r="G58" s="269"/>
      <c r="H58" s="269"/>
      <c r="I58" s="98"/>
      <c r="M58" s="265"/>
      <c r="N58" s="265"/>
    </row>
    <row r="59" spans="1:14" ht="9.9499999999999993" hidden="1" customHeight="1" outlineLevel="1" x14ac:dyDescent="0.15">
      <c r="A59" s="96"/>
      <c r="B59" s="113"/>
      <c r="C59" s="113"/>
      <c r="D59" s="97"/>
      <c r="E59" s="97"/>
      <c r="F59" s="97"/>
      <c r="G59" s="97"/>
      <c r="H59" s="97"/>
      <c r="I59" s="98"/>
    </row>
    <row r="60" spans="1:14" ht="18" hidden="1" customHeight="1" outlineLevel="1" x14ac:dyDescent="0.15">
      <c r="A60" s="96"/>
      <c r="B60" s="102" t="s">
        <v>17</v>
      </c>
      <c r="C60" s="109" t="s">
        <v>22</v>
      </c>
      <c r="D60" s="97" t="str">
        <f>IF(H29&gt;60,"Mehr als 60 Monate PM-Tätigkeit nachgewiesen, bitte korrigieren!","")</f>
        <v/>
      </c>
      <c r="E60" s="97"/>
      <c r="F60" s="102" t="s">
        <v>16</v>
      </c>
      <c r="G60" s="268"/>
      <c r="H60" s="268"/>
      <c r="I60" s="98"/>
    </row>
    <row r="61" spans="1:14" ht="9.9499999999999993" hidden="1" customHeight="1" outlineLevel="1" x14ac:dyDescent="0.15">
      <c r="A61" s="99"/>
      <c r="B61" s="100"/>
      <c r="C61" s="100"/>
      <c r="D61" s="100"/>
      <c r="E61" s="100"/>
      <c r="F61" s="100"/>
      <c r="G61" s="100"/>
      <c r="H61" s="100"/>
      <c r="I61" s="101"/>
    </row>
    <row r="62" spans="1:14" ht="18" customHeight="1" collapsed="1" x14ac:dyDescent="0.25"/>
  </sheetData>
  <sheetProtection algorithmName="SHA-512" hashValue="nWA1GM/1T3+N9SQ2MgCS0YL2Dyp5WcmL/RnT8827YCtTutai4Bnr2ptbsoz/1i9YjsabbSPq8nfrw513bXKOpA==" saltValue="wuYV07Yz9RnzSgI8uyYz6w==" spinCount="100000" sheet="1" objects="1" scenarios="1"/>
  <mergeCells count="39">
    <mergeCell ref="G60:H60"/>
    <mergeCell ref="D58:H58"/>
    <mergeCell ref="D56:H56"/>
    <mergeCell ref="F43:H43"/>
    <mergeCell ref="G52:H52"/>
    <mergeCell ref="C48:H48"/>
    <mergeCell ref="C50:H50"/>
    <mergeCell ref="B44:C44"/>
    <mergeCell ref="B46:C46"/>
    <mergeCell ref="D46:H46"/>
    <mergeCell ref="F44:H44"/>
    <mergeCell ref="M58:N58"/>
    <mergeCell ref="B58:C58"/>
    <mergeCell ref="B56:C56"/>
    <mergeCell ref="D2:G2"/>
    <mergeCell ref="B2:C2"/>
    <mergeCell ref="B15:C15"/>
    <mergeCell ref="B26:C26"/>
    <mergeCell ref="F26:H26"/>
    <mergeCell ref="B9:D9"/>
    <mergeCell ref="B17:D17"/>
    <mergeCell ref="B18:D18"/>
    <mergeCell ref="B10:D10"/>
    <mergeCell ref="B5:D5"/>
    <mergeCell ref="B6:D6"/>
    <mergeCell ref="B7:D7"/>
    <mergeCell ref="B8:D8"/>
    <mergeCell ref="B11:D11"/>
    <mergeCell ref="B28:C28"/>
    <mergeCell ref="B43:C43"/>
    <mergeCell ref="F28:H28"/>
    <mergeCell ref="C30:H30"/>
    <mergeCell ref="C38:H38"/>
    <mergeCell ref="B32:H32"/>
    <mergeCell ref="F42:H42"/>
    <mergeCell ref="B22:D22"/>
    <mergeCell ref="D15:G15"/>
    <mergeCell ref="B35:H35"/>
    <mergeCell ref="B42:C42"/>
  </mergeCells>
  <conditionalFormatting sqref="C52">
    <cfRule type="cellIs" dxfId="167" priority="38" operator="equal">
      <formula>"Zertifikat nicht verlängern"</formula>
    </cfRule>
    <cfRule type="cellIs" dxfId="166" priority="39" operator="equal">
      <formula>"Zertifikat verlängern"</formula>
    </cfRule>
  </conditionalFormatting>
  <conditionalFormatting sqref="C30">
    <cfRule type="expression" dxfId="165" priority="20">
      <formula>H22&gt;=174.5</formula>
    </cfRule>
    <cfRule type="expression" dxfId="164" priority="21">
      <formula>H22&lt;174.5</formula>
    </cfRule>
  </conditionalFormatting>
  <conditionalFormatting sqref="H2">
    <cfRule type="cellIs" dxfId="163" priority="18" operator="lessThan">
      <formula>174.5</formula>
    </cfRule>
    <cfRule type="cellIs" dxfId="162" priority="19" operator="greaterThanOrEqual">
      <formula>174.5</formula>
    </cfRule>
  </conditionalFormatting>
  <conditionalFormatting sqref="C60">
    <cfRule type="cellIs" dxfId="161" priority="4" operator="equal">
      <formula>"Zertifikat nicht verlängern"</formula>
    </cfRule>
    <cfRule type="cellIs" dxfId="160" priority="5" operator="equal">
      <formula>"Zertifikat verlängern"</formula>
    </cfRule>
  </conditionalFormatting>
  <dataValidations count="4">
    <dataValidation type="list" allowBlank="1" showInputMessage="1" showErrorMessage="1" sqref="D42:D44" xr:uid="{00000000-0002-0000-0200-000000000000}">
      <formula1>Entscheid</formula1>
    </dataValidation>
    <dataValidation type="list" allowBlank="1" showInputMessage="1" showErrorMessage="1" sqref="D46:H46 D56:H56" xr:uid="{00000000-0002-0000-0200-000001000000}">
      <formula1>Empfehlung</formula1>
    </dataValidation>
    <dataValidation type="list" allowBlank="1" showInputMessage="1" showErrorMessage="1" sqref="D58:H58" xr:uid="{00000000-0002-0000-0200-000002000000}">
      <formula1>Beschluss</formula1>
    </dataValidation>
    <dataValidation type="list" allowBlank="1" showInputMessage="1" showErrorMessage="1" sqref="C50:H50" xr:uid="{B932B7B7-1AA2-468E-8649-CF16520E6BC3}">
      <formula1>Geprüft</formula1>
    </dataValidation>
  </dataValidations>
  <printOptions horizontalCentered="1"/>
  <pageMargins left="0.39370078740157483" right="0.39370078740157483" top="1.5748031496062993" bottom="0.59055118110236227" header="0.39370078740157483" footer="0.31496062992125984"/>
  <pageSetup paperSize="9" scale="79" fitToHeight="0" orientation="portrait" r:id="rId1"/>
  <headerFooter>
    <oddHeader>&amp;L&amp;"Verdana,Standard"&amp;9&amp;G&amp;C&amp;"Verdana,Fett"&amp;12
IPMA Level D
Demande de recertification
Vue d'ensemble des justifications&amp;R&amp;G</oddHeader>
    <oddFooter>&amp;L&amp;"Verdana,Standard"&amp;9© VZPM&amp;C&amp;"Verdana,Standard"&amp;9&amp;F&amp;R&amp;"Verdana,Standard"&amp;9&amp;A Page &amp;P/&amp;N</oddFooter>
  </headerFooter>
  <ignoredErrors>
    <ignoredError sqref="G5 G6:G10 G11"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EFA47-5C05-4C2D-AEA4-34D3AEC205EB}">
  <sheetPr>
    <pageSetUpPr fitToPage="1"/>
  </sheetPr>
  <dimension ref="A1:V14"/>
  <sheetViews>
    <sheetView showGridLines="0" zoomScaleNormal="100" workbookViewId="0"/>
  </sheetViews>
  <sheetFormatPr baseColWidth="10" defaultColWidth="11.42578125" defaultRowHeight="11.25" x14ac:dyDescent="0.25"/>
  <cols>
    <col min="1" max="1" width="1.7109375" style="10" customWidth="1"/>
    <col min="2" max="2" width="12.7109375" style="10" customWidth="1"/>
    <col min="3" max="3" width="1.7109375" style="10" customWidth="1"/>
    <col min="4" max="4" width="12.7109375" style="10" customWidth="1"/>
    <col min="5" max="5" width="1.7109375" style="10" customWidth="1"/>
    <col min="6" max="6" width="55.7109375" style="10" customWidth="1"/>
    <col min="7" max="7" width="1.7109375" style="10" customWidth="1"/>
    <col min="8" max="8" width="55.7109375" style="10" customWidth="1"/>
    <col min="9" max="9" width="1.7109375" style="10" customWidth="1"/>
    <col min="10" max="10" width="10.7109375" style="10" customWidth="1"/>
    <col min="11" max="11" width="1.7109375" style="159" customWidth="1"/>
    <col min="12" max="12" width="11.42578125" style="13" customWidth="1"/>
    <col min="13" max="15" width="11.42578125" style="159"/>
    <col min="16" max="16384" width="11.42578125" style="10"/>
  </cols>
  <sheetData>
    <row r="1" spans="1:22" s="159" customFormat="1" ht="9.9499999999999993" customHeight="1" x14ac:dyDescent="0.25">
      <c r="A1" s="16"/>
      <c r="B1" s="17"/>
      <c r="C1" s="17"/>
      <c r="D1" s="17"/>
      <c r="E1" s="17"/>
      <c r="F1" s="17"/>
      <c r="G1" s="17"/>
      <c r="H1" s="17"/>
      <c r="I1" s="17"/>
      <c r="J1" s="17"/>
      <c r="K1" s="18"/>
      <c r="L1" s="13"/>
      <c r="P1" s="10"/>
      <c r="Q1" s="10"/>
      <c r="R1" s="10"/>
      <c r="S1" s="10"/>
      <c r="T1" s="10"/>
      <c r="U1" s="10"/>
      <c r="V1" s="10"/>
    </row>
    <row r="2" spans="1:22" s="159" customFormat="1" ht="18" customHeight="1" x14ac:dyDescent="0.25">
      <c r="A2" s="19"/>
      <c r="B2" s="240" t="s">
        <v>352</v>
      </c>
      <c r="C2" s="240"/>
      <c r="D2" s="240"/>
      <c r="E2" s="240"/>
      <c r="F2" s="240"/>
      <c r="G2" s="240"/>
      <c r="H2" s="240"/>
      <c r="I2" s="240"/>
      <c r="J2" s="240"/>
      <c r="K2" s="22"/>
      <c r="L2" s="13"/>
      <c r="P2" s="10"/>
      <c r="Q2" s="10"/>
      <c r="R2" s="10"/>
      <c r="S2" s="10"/>
      <c r="T2" s="10"/>
      <c r="U2" s="10"/>
      <c r="V2" s="10"/>
    </row>
    <row r="3" spans="1:22" s="159" customFormat="1" ht="9.9499999999999993" customHeight="1" x14ac:dyDescent="0.25">
      <c r="A3" s="19"/>
      <c r="B3" s="161"/>
      <c r="C3" s="161"/>
      <c r="D3" s="160"/>
      <c r="E3" s="160"/>
      <c r="F3" s="160"/>
      <c r="G3" s="160"/>
      <c r="H3" s="160"/>
      <c r="I3" s="160"/>
      <c r="J3" s="160"/>
      <c r="K3" s="22"/>
      <c r="L3" s="13"/>
      <c r="P3" s="10"/>
      <c r="Q3" s="10"/>
      <c r="R3" s="10"/>
      <c r="S3" s="10"/>
      <c r="T3" s="10"/>
      <c r="U3" s="10"/>
      <c r="V3" s="10"/>
    </row>
    <row r="4" spans="1:22" s="159" customFormat="1" ht="24" customHeight="1" x14ac:dyDescent="0.25">
      <c r="A4" s="19"/>
      <c r="B4" s="272" t="s">
        <v>353</v>
      </c>
      <c r="C4" s="272"/>
      <c r="D4" s="272"/>
      <c r="E4" s="272"/>
      <c r="F4" s="272"/>
      <c r="G4" s="272"/>
      <c r="H4" s="272"/>
      <c r="I4" s="272"/>
      <c r="J4" s="272"/>
      <c r="K4" s="22"/>
      <c r="L4" s="13"/>
      <c r="P4" s="10"/>
      <c r="Q4" s="10"/>
      <c r="R4" s="10"/>
      <c r="S4" s="10"/>
      <c r="T4" s="10"/>
      <c r="U4" s="10"/>
      <c r="V4" s="10"/>
    </row>
    <row r="5" spans="1:22" s="159" customFormat="1" ht="9.9499999999999993" customHeight="1" x14ac:dyDescent="0.25">
      <c r="A5" s="19"/>
      <c r="B5" s="161"/>
      <c r="C5" s="161"/>
      <c r="D5" s="160"/>
      <c r="E5" s="160"/>
      <c r="F5" s="160"/>
      <c r="G5" s="160"/>
      <c r="H5" s="160"/>
      <c r="I5" s="160"/>
      <c r="J5" s="160"/>
      <c r="K5" s="22"/>
      <c r="L5" s="13"/>
      <c r="P5" s="10"/>
      <c r="Q5" s="10"/>
      <c r="R5" s="10"/>
      <c r="S5" s="10"/>
      <c r="T5" s="10"/>
      <c r="U5" s="10"/>
      <c r="V5" s="10"/>
    </row>
    <row r="6" spans="1:22" s="159" customFormat="1" ht="18" customHeight="1" x14ac:dyDescent="0.25">
      <c r="A6" s="19"/>
      <c r="B6" s="31" t="s">
        <v>354</v>
      </c>
      <c r="C6" s="183"/>
      <c r="D6" s="75" t="s">
        <v>355</v>
      </c>
      <c r="E6" s="67"/>
      <c r="F6" s="185" t="s">
        <v>317</v>
      </c>
      <c r="G6" s="185"/>
      <c r="H6" s="185" t="s">
        <v>356</v>
      </c>
      <c r="I6" s="67"/>
      <c r="J6" s="67" t="s">
        <v>357</v>
      </c>
      <c r="K6" s="22"/>
      <c r="L6" s="13"/>
      <c r="P6" s="10"/>
      <c r="Q6" s="10"/>
      <c r="R6" s="10"/>
      <c r="S6" s="10"/>
      <c r="T6" s="10"/>
      <c r="U6" s="10"/>
      <c r="V6" s="10"/>
    </row>
    <row r="7" spans="1:22" s="159" customFormat="1" ht="27.95" customHeight="1" x14ac:dyDescent="0.25">
      <c r="A7" s="19"/>
      <c r="B7" s="179"/>
      <c r="C7" s="180"/>
      <c r="D7" s="179"/>
      <c r="E7" s="181"/>
      <c r="F7" s="182"/>
      <c r="G7" s="181"/>
      <c r="H7" s="182"/>
      <c r="I7" s="67"/>
      <c r="J7" s="134"/>
      <c r="K7" s="22"/>
      <c r="L7" s="13"/>
      <c r="P7" s="10"/>
      <c r="Q7" s="10"/>
      <c r="R7" s="10"/>
      <c r="S7" s="10"/>
      <c r="T7" s="10"/>
      <c r="U7" s="10"/>
      <c r="V7" s="10"/>
    </row>
    <row r="8" spans="1:22" s="159" customFormat="1" ht="27.95" customHeight="1" x14ac:dyDescent="0.25">
      <c r="A8" s="19"/>
      <c r="B8" s="179"/>
      <c r="C8" s="180"/>
      <c r="D8" s="179"/>
      <c r="E8" s="181"/>
      <c r="F8" s="182"/>
      <c r="G8" s="181"/>
      <c r="H8" s="182"/>
      <c r="I8" s="67"/>
      <c r="J8" s="134"/>
      <c r="K8" s="22"/>
      <c r="L8" s="13"/>
      <c r="P8" s="10"/>
      <c r="Q8" s="10"/>
      <c r="R8" s="10"/>
      <c r="S8" s="10"/>
      <c r="T8" s="10"/>
      <c r="U8" s="10"/>
      <c r="V8" s="10"/>
    </row>
    <row r="9" spans="1:22" s="159" customFormat="1" ht="27.95" customHeight="1" x14ac:dyDescent="0.25">
      <c r="A9" s="19"/>
      <c r="B9" s="179"/>
      <c r="C9" s="180"/>
      <c r="D9" s="179"/>
      <c r="E9" s="181"/>
      <c r="F9" s="182"/>
      <c r="G9" s="181"/>
      <c r="H9" s="182"/>
      <c r="I9" s="67"/>
      <c r="J9" s="134"/>
      <c r="K9" s="22"/>
      <c r="L9" s="13"/>
      <c r="P9" s="10"/>
      <c r="Q9" s="10"/>
      <c r="R9" s="10"/>
      <c r="S9" s="10"/>
      <c r="T9" s="10"/>
      <c r="U9" s="10"/>
      <c r="V9" s="10"/>
    </row>
    <row r="10" spans="1:22" s="159" customFormat="1" ht="27.95" customHeight="1" x14ac:dyDescent="0.25">
      <c r="A10" s="19"/>
      <c r="B10" s="179"/>
      <c r="C10" s="180"/>
      <c r="D10" s="179"/>
      <c r="E10" s="181"/>
      <c r="F10" s="182"/>
      <c r="G10" s="181"/>
      <c r="H10" s="182"/>
      <c r="I10" s="67"/>
      <c r="J10" s="134"/>
      <c r="K10" s="22"/>
      <c r="L10" s="13"/>
      <c r="P10" s="10"/>
      <c r="Q10" s="10"/>
      <c r="R10" s="10"/>
      <c r="S10" s="10"/>
      <c r="T10" s="10"/>
      <c r="U10" s="10"/>
      <c r="V10" s="10"/>
    </row>
    <row r="11" spans="1:22" s="159" customFormat="1" ht="27.95" customHeight="1" x14ac:dyDescent="0.25">
      <c r="A11" s="19"/>
      <c r="B11" s="179"/>
      <c r="C11" s="180"/>
      <c r="D11" s="179"/>
      <c r="E11" s="181"/>
      <c r="F11" s="182"/>
      <c r="G11" s="181"/>
      <c r="H11" s="182"/>
      <c r="I11" s="67"/>
      <c r="J11" s="134"/>
      <c r="K11" s="22"/>
      <c r="L11" s="13"/>
      <c r="P11" s="10"/>
      <c r="Q11" s="10"/>
      <c r="R11" s="10"/>
      <c r="S11" s="10"/>
      <c r="T11" s="10"/>
      <c r="U11" s="10"/>
      <c r="V11" s="10"/>
    </row>
    <row r="12" spans="1:22" s="159" customFormat="1" ht="27.95" customHeight="1" x14ac:dyDescent="0.25">
      <c r="A12" s="19"/>
      <c r="B12" s="179"/>
      <c r="C12" s="180"/>
      <c r="D12" s="179"/>
      <c r="E12" s="181"/>
      <c r="F12" s="182"/>
      <c r="G12" s="181"/>
      <c r="H12" s="182"/>
      <c r="I12" s="67"/>
      <c r="J12" s="134"/>
      <c r="K12" s="22"/>
      <c r="L12" s="13"/>
      <c r="P12" s="10"/>
      <c r="Q12" s="10"/>
      <c r="R12" s="10"/>
      <c r="S12" s="10"/>
      <c r="T12" s="10"/>
      <c r="U12" s="10"/>
      <c r="V12" s="10"/>
    </row>
    <row r="13" spans="1:22" s="159" customFormat="1" ht="9.9499999999999993" customHeight="1" x14ac:dyDescent="0.25">
      <c r="A13" s="24"/>
      <c r="B13" s="25"/>
      <c r="C13" s="25"/>
      <c r="D13" s="25"/>
      <c r="E13" s="25"/>
      <c r="F13" s="25"/>
      <c r="G13" s="25"/>
      <c r="H13" s="25"/>
      <c r="I13" s="25"/>
      <c r="J13" s="25"/>
      <c r="K13" s="26"/>
      <c r="L13" s="13"/>
      <c r="P13" s="10"/>
      <c r="Q13" s="10"/>
      <c r="R13" s="10"/>
      <c r="S13" s="10"/>
      <c r="T13" s="10"/>
      <c r="U13" s="10"/>
      <c r="V13" s="10"/>
    </row>
    <row r="14" spans="1:22" s="159" customFormat="1" ht="9.9499999999999993" customHeight="1" x14ac:dyDescent="0.25">
      <c r="A14" s="10"/>
      <c r="B14" s="10"/>
      <c r="C14" s="10"/>
      <c r="D14" s="10"/>
      <c r="E14" s="10"/>
      <c r="F14" s="10"/>
      <c r="G14" s="10"/>
      <c r="H14" s="10"/>
      <c r="I14" s="10"/>
      <c r="J14" s="10"/>
      <c r="L14" s="13"/>
      <c r="P14" s="10"/>
      <c r="Q14" s="10"/>
      <c r="R14" s="10"/>
      <c r="S14" s="10"/>
      <c r="T14" s="10"/>
      <c r="U14" s="10"/>
      <c r="V14" s="10"/>
    </row>
  </sheetData>
  <sheetProtection algorithmName="SHA-512" hashValue="1HiGL06FmSDXP9zdHs5KqJIiRKM2WIxyzZVMDnvr5wKUxJ8PhpBXMugsoj9hZHgS9RUBCpvyhah7RTtUuTpTrg==" saltValue="BctJz0fZ7fyWyOIJeMu2Ig==" spinCount="100000" sheet="1" objects="1" scenarios="1"/>
  <mergeCells count="2">
    <mergeCell ref="B2:J2"/>
    <mergeCell ref="B4:J4"/>
  </mergeCells>
  <dataValidations count="1">
    <dataValidation type="decimal" allowBlank="1" showInputMessage="1" showErrorMessage="1" error="Veuillez entrer une valeur de 0% à 100%, s.v.p. !" sqref="J7:J12" xr:uid="{4C921CEE-5516-4810-AAC0-ED3B5A9F05FF}">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D
Demande de recertification
Emplois au cours des 5 dernières années&amp;R&amp;G</oddHeader>
    <oddFooter>&amp;L&amp;"Verdana,Standard"&amp;9© VZPM&amp;C&amp;"Verdana,Standard"&amp;9&amp;F&amp;R&amp;"Verdana,Standard"&amp;9&amp;A 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1"/>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73.7109375" style="10" customWidth="1"/>
    <col min="4" max="4" width="6.7109375" style="27" customWidth="1"/>
    <col min="5" max="5" width="15.7109375" style="112" customWidth="1"/>
    <col min="6" max="6" width="10.7109375" style="27" customWidth="1"/>
    <col min="7" max="7" width="7.7109375" style="27" customWidth="1"/>
    <col min="8" max="8" width="10.7109375" style="27" customWidth="1"/>
    <col min="9" max="9" width="7.7109375" style="27" customWidth="1"/>
    <col min="10" max="10" width="1.7109375" style="10" customWidth="1"/>
    <col min="11" max="16384" width="11.42578125" style="10"/>
  </cols>
  <sheetData>
    <row r="1" spans="1:14" s="112" customFormat="1" ht="9.9499999999999993" customHeight="1" x14ac:dyDescent="0.25">
      <c r="A1" s="16"/>
      <c r="B1" s="17"/>
      <c r="C1" s="17"/>
      <c r="D1" s="28"/>
      <c r="E1" s="29"/>
      <c r="F1" s="28"/>
      <c r="G1" s="28"/>
      <c r="H1" s="28"/>
      <c r="I1" s="28"/>
      <c r="J1" s="30"/>
      <c r="K1" s="10"/>
      <c r="L1" s="10"/>
      <c r="M1" s="10"/>
      <c r="N1" s="10"/>
    </row>
    <row r="2" spans="1:14" s="112" customFormat="1" ht="18" customHeight="1" x14ac:dyDescent="0.25">
      <c r="A2" s="19"/>
      <c r="B2" s="240" t="s">
        <v>328</v>
      </c>
      <c r="C2" s="240"/>
      <c r="D2" s="240"/>
      <c r="E2" s="240"/>
      <c r="F2" s="240"/>
      <c r="G2" s="240"/>
      <c r="H2" s="240"/>
      <c r="I2" s="240"/>
      <c r="J2" s="32"/>
      <c r="K2" s="10"/>
      <c r="L2" s="10"/>
      <c r="M2" s="10"/>
      <c r="N2" s="10"/>
    </row>
    <row r="3" spans="1:14" s="112" customFormat="1" ht="9.9499999999999993" customHeight="1" x14ac:dyDescent="0.25">
      <c r="A3" s="19"/>
      <c r="B3" s="20"/>
      <c r="C3" s="21"/>
      <c r="D3" s="114"/>
      <c r="E3" s="31"/>
      <c r="F3" s="114"/>
      <c r="G3" s="114"/>
      <c r="H3" s="114"/>
      <c r="I3" s="114"/>
      <c r="J3" s="32"/>
      <c r="K3" s="10"/>
      <c r="L3" s="10"/>
      <c r="M3" s="10"/>
      <c r="N3" s="10"/>
    </row>
    <row r="4" spans="1:14" s="112" customFormat="1" ht="39.950000000000003" customHeight="1" x14ac:dyDescent="0.25">
      <c r="A4" s="40"/>
      <c r="B4" s="243" t="s">
        <v>361</v>
      </c>
      <c r="C4" s="243"/>
      <c r="D4" s="243"/>
      <c r="E4" s="243"/>
      <c r="F4" s="243"/>
      <c r="G4" s="243"/>
      <c r="H4" s="243"/>
      <c r="I4" s="243"/>
      <c r="J4" s="32"/>
      <c r="K4" s="10"/>
      <c r="L4" s="10"/>
      <c r="M4" s="10"/>
      <c r="N4" s="10"/>
    </row>
    <row r="5" spans="1:14" s="112" customFormat="1" ht="12" customHeight="1" x14ac:dyDescent="0.25">
      <c r="A5" s="19"/>
      <c r="B5" s="20"/>
      <c r="C5" s="21"/>
      <c r="D5" s="114"/>
      <c r="E5" s="117" t="s">
        <v>358</v>
      </c>
      <c r="F5" s="114"/>
      <c r="G5" s="114"/>
      <c r="H5" s="114"/>
      <c r="I5" s="114"/>
      <c r="J5" s="32"/>
      <c r="K5" s="10"/>
      <c r="L5" s="10"/>
      <c r="M5" s="10"/>
      <c r="N5" s="10"/>
    </row>
    <row r="6" spans="1:14" s="112" customFormat="1" ht="18" customHeight="1" x14ac:dyDescent="0.25">
      <c r="A6" s="19"/>
      <c r="B6" s="183" t="s">
        <v>362</v>
      </c>
      <c r="C6" s="116"/>
      <c r="D6" s="187" t="s">
        <v>359</v>
      </c>
      <c r="E6" s="118"/>
      <c r="F6" s="273" t="s">
        <v>365</v>
      </c>
      <c r="G6" s="275"/>
      <c r="H6" s="273" t="s">
        <v>367</v>
      </c>
      <c r="I6" s="275"/>
      <c r="J6" s="32"/>
      <c r="K6" s="10"/>
      <c r="L6" s="10"/>
      <c r="M6" s="10"/>
      <c r="N6" s="10"/>
    </row>
    <row r="7" spans="1:14" s="112" customFormat="1" ht="18" customHeight="1" x14ac:dyDescent="0.25">
      <c r="A7" s="19"/>
      <c r="B7" s="183" t="s">
        <v>363</v>
      </c>
      <c r="C7" s="116"/>
      <c r="D7" s="187" t="s">
        <v>360</v>
      </c>
      <c r="E7" s="118"/>
      <c r="F7" s="274"/>
      <c r="G7" s="276"/>
      <c r="H7" s="274"/>
      <c r="I7" s="276"/>
      <c r="J7" s="32"/>
      <c r="K7" s="10"/>
      <c r="L7" s="10"/>
      <c r="M7" s="10"/>
      <c r="N7" s="10"/>
    </row>
    <row r="8" spans="1:14" s="143" customFormat="1" ht="18" customHeight="1" x14ac:dyDescent="0.25">
      <c r="A8" s="19"/>
      <c r="B8" s="183" t="s">
        <v>364</v>
      </c>
      <c r="C8" s="142"/>
      <c r="D8" s="187"/>
      <c r="E8" s="37"/>
      <c r="F8" s="187"/>
      <c r="G8" s="43"/>
      <c r="H8" s="187"/>
      <c r="I8" s="43"/>
      <c r="J8" s="32"/>
      <c r="K8" s="10"/>
      <c r="L8" s="10"/>
      <c r="M8" s="10"/>
      <c r="N8" s="10"/>
    </row>
    <row r="9" spans="1:14" s="112" customFormat="1" ht="9.9499999999999993" customHeight="1" x14ac:dyDescent="0.25">
      <c r="A9" s="19"/>
      <c r="B9" s="184"/>
      <c r="C9" s="21"/>
      <c r="D9" s="187"/>
      <c r="E9" s="31"/>
      <c r="F9" s="187"/>
      <c r="G9" s="114"/>
      <c r="H9" s="187"/>
      <c r="I9" s="114"/>
      <c r="J9" s="32"/>
      <c r="K9" s="10"/>
      <c r="L9" s="10"/>
      <c r="M9" s="10"/>
      <c r="N9" s="10"/>
    </row>
    <row r="10" spans="1:14" s="112" customFormat="1" ht="18" customHeight="1" x14ac:dyDescent="0.25">
      <c r="A10" s="19"/>
      <c r="B10" s="183" t="s">
        <v>362</v>
      </c>
      <c r="C10" s="116"/>
      <c r="D10" s="187" t="s">
        <v>359</v>
      </c>
      <c r="E10" s="118"/>
      <c r="F10" s="273" t="s">
        <v>366</v>
      </c>
      <c r="G10" s="275"/>
      <c r="H10" s="273" t="s">
        <v>367</v>
      </c>
      <c r="I10" s="275"/>
      <c r="J10" s="32"/>
      <c r="K10" s="10"/>
      <c r="L10" s="10"/>
      <c r="M10" s="10"/>
      <c r="N10" s="10"/>
    </row>
    <row r="11" spans="1:14" s="112" customFormat="1" ht="18" customHeight="1" x14ac:dyDescent="0.25">
      <c r="A11" s="19"/>
      <c r="B11" s="183" t="s">
        <v>363</v>
      </c>
      <c r="C11" s="116"/>
      <c r="D11" s="187" t="s">
        <v>360</v>
      </c>
      <c r="E11" s="118"/>
      <c r="F11" s="274"/>
      <c r="G11" s="276"/>
      <c r="H11" s="274"/>
      <c r="I11" s="276"/>
      <c r="J11" s="32"/>
      <c r="K11" s="10"/>
      <c r="L11" s="10"/>
      <c r="M11" s="10"/>
      <c r="N11" s="10"/>
    </row>
    <row r="12" spans="1:14" s="143" customFormat="1" ht="18" customHeight="1" x14ac:dyDescent="0.25">
      <c r="A12" s="19"/>
      <c r="B12" s="183" t="s">
        <v>364</v>
      </c>
      <c r="C12" s="142"/>
      <c r="D12" s="187"/>
      <c r="E12" s="37"/>
      <c r="F12" s="187"/>
      <c r="G12" s="43"/>
      <c r="H12" s="187"/>
      <c r="I12" s="43"/>
      <c r="J12" s="32"/>
      <c r="K12" s="10"/>
      <c r="L12" s="10"/>
      <c r="M12" s="10"/>
      <c r="N12" s="10"/>
    </row>
    <row r="13" spans="1:14" s="112" customFormat="1" ht="9.9499999999999993" customHeight="1" x14ac:dyDescent="0.25">
      <c r="A13" s="19"/>
      <c r="B13" s="184"/>
      <c r="C13" s="21"/>
      <c r="D13" s="187"/>
      <c r="E13" s="31"/>
      <c r="F13" s="187"/>
      <c r="G13" s="114"/>
      <c r="H13" s="187"/>
      <c r="I13" s="114"/>
      <c r="J13" s="32"/>
      <c r="K13" s="10"/>
      <c r="L13" s="10"/>
      <c r="M13" s="10"/>
      <c r="N13" s="10"/>
    </row>
    <row r="14" spans="1:14" s="112" customFormat="1" ht="18" customHeight="1" x14ac:dyDescent="0.25">
      <c r="A14" s="19"/>
      <c r="B14" s="183" t="s">
        <v>362</v>
      </c>
      <c r="C14" s="116"/>
      <c r="D14" s="187" t="s">
        <v>359</v>
      </c>
      <c r="E14" s="118"/>
      <c r="F14" s="273" t="s">
        <v>366</v>
      </c>
      <c r="G14" s="275"/>
      <c r="H14" s="273" t="s">
        <v>367</v>
      </c>
      <c r="I14" s="275"/>
      <c r="J14" s="32"/>
      <c r="K14" s="10"/>
      <c r="L14" s="10"/>
      <c r="M14" s="10"/>
      <c r="N14" s="10"/>
    </row>
    <row r="15" spans="1:14" s="112" customFormat="1" ht="18" customHeight="1" x14ac:dyDescent="0.25">
      <c r="A15" s="19"/>
      <c r="B15" s="183" t="s">
        <v>363</v>
      </c>
      <c r="C15" s="116"/>
      <c r="D15" s="187" t="s">
        <v>360</v>
      </c>
      <c r="E15" s="118"/>
      <c r="F15" s="274"/>
      <c r="G15" s="276"/>
      <c r="H15" s="274"/>
      <c r="I15" s="276"/>
      <c r="J15" s="32"/>
      <c r="K15" s="10"/>
      <c r="L15" s="10"/>
      <c r="M15" s="10"/>
      <c r="N15" s="10"/>
    </row>
    <row r="16" spans="1:14" s="143" customFormat="1" ht="18" customHeight="1" x14ac:dyDescent="0.25">
      <c r="A16" s="19"/>
      <c r="B16" s="183" t="s">
        <v>364</v>
      </c>
      <c r="C16" s="142"/>
      <c r="D16" s="187"/>
      <c r="E16" s="37"/>
      <c r="F16" s="187"/>
      <c r="G16" s="43"/>
      <c r="H16" s="187"/>
      <c r="I16" s="43"/>
      <c r="J16" s="32"/>
      <c r="K16" s="10"/>
      <c r="L16" s="10"/>
      <c r="M16" s="10"/>
      <c r="N16" s="10"/>
    </row>
    <row r="17" spans="1:14" s="112" customFormat="1" ht="9.9499999999999993" customHeight="1" x14ac:dyDescent="0.25">
      <c r="A17" s="19"/>
      <c r="B17" s="184"/>
      <c r="C17" s="21"/>
      <c r="D17" s="187"/>
      <c r="E17" s="31"/>
      <c r="F17" s="187"/>
      <c r="G17" s="114"/>
      <c r="H17" s="187"/>
      <c r="I17" s="114"/>
      <c r="J17" s="32"/>
      <c r="K17" s="10"/>
      <c r="L17" s="10"/>
      <c r="M17" s="10"/>
      <c r="N17" s="10"/>
    </row>
    <row r="18" spans="1:14" s="112" customFormat="1" ht="18" customHeight="1" x14ac:dyDescent="0.25">
      <c r="A18" s="19"/>
      <c r="B18" s="183" t="s">
        <v>362</v>
      </c>
      <c r="C18" s="116"/>
      <c r="D18" s="187" t="s">
        <v>359</v>
      </c>
      <c r="E18" s="118"/>
      <c r="F18" s="273" t="s">
        <v>366</v>
      </c>
      <c r="G18" s="275"/>
      <c r="H18" s="273" t="s">
        <v>367</v>
      </c>
      <c r="I18" s="275"/>
      <c r="J18" s="32"/>
      <c r="K18" s="10"/>
      <c r="L18" s="10"/>
      <c r="M18" s="10"/>
      <c r="N18" s="10"/>
    </row>
    <row r="19" spans="1:14" s="112" customFormat="1" ht="18" customHeight="1" x14ac:dyDescent="0.25">
      <c r="A19" s="19"/>
      <c r="B19" s="183" t="s">
        <v>363</v>
      </c>
      <c r="C19" s="116"/>
      <c r="D19" s="187" t="s">
        <v>360</v>
      </c>
      <c r="E19" s="118"/>
      <c r="F19" s="274"/>
      <c r="G19" s="276"/>
      <c r="H19" s="274"/>
      <c r="I19" s="276"/>
      <c r="J19" s="32"/>
      <c r="K19" s="10"/>
      <c r="L19" s="10"/>
      <c r="M19" s="10"/>
      <c r="N19" s="10"/>
    </row>
    <row r="20" spans="1:14" s="143" customFormat="1" ht="18" customHeight="1" x14ac:dyDescent="0.25">
      <c r="A20" s="19"/>
      <c r="B20" s="183" t="s">
        <v>364</v>
      </c>
      <c r="C20" s="142"/>
      <c r="D20" s="187"/>
      <c r="E20" s="37"/>
      <c r="F20" s="187"/>
      <c r="G20" s="43"/>
      <c r="H20" s="187"/>
      <c r="I20" s="43"/>
      <c r="J20" s="32"/>
      <c r="K20" s="10"/>
      <c r="L20" s="10"/>
      <c r="M20" s="10"/>
      <c r="N20" s="10"/>
    </row>
    <row r="21" spans="1:14" s="112" customFormat="1" ht="9.9499999999999993" customHeight="1" x14ac:dyDescent="0.25">
      <c r="A21" s="19"/>
      <c r="B21" s="184"/>
      <c r="C21" s="21"/>
      <c r="D21" s="187"/>
      <c r="E21" s="31"/>
      <c r="F21" s="187"/>
      <c r="G21" s="114"/>
      <c r="H21" s="187"/>
      <c r="I21" s="114"/>
      <c r="J21" s="32"/>
      <c r="K21" s="10"/>
      <c r="L21" s="10"/>
      <c r="M21" s="10"/>
      <c r="N21" s="10"/>
    </row>
    <row r="22" spans="1:14" s="112" customFormat="1" ht="18" customHeight="1" x14ac:dyDescent="0.25">
      <c r="A22" s="19"/>
      <c r="B22" s="183" t="s">
        <v>362</v>
      </c>
      <c r="C22" s="116"/>
      <c r="D22" s="187" t="s">
        <v>359</v>
      </c>
      <c r="E22" s="118"/>
      <c r="F22" s="273" t="s">
        <v>366</v>
      </c>
      <c r="G22" s="275"/>
      <c r="H22" s="273" t="s">
        <v>367</v>
      </c>
      <c r="I22" s="275"/>
      <c r="J22" s="32"/>
      <c r="K22" s="10"/>
      <c r="L22" s="10"/>
      <c r="M22" s="10"/>
      <c r="N22" s="10"/>
    </row>
    <row r="23" spans="1:14" s="112" customFormat="1" ht="18" customHeight="1" x14ac:dyDescent="0.25">
      <c r="A23" s="19"/>
      <c r="B23" s="183" t="s">
        <v>363</v>
      </c>
      <c r="C23" s="116"/>
      <c r="D23" s="187" t="s">
        <v>360</v>
      </c>
      <c r="E23" s="118"/>
      <c r="F23" s="274"/>
      <c r="G23" s="276"/>
      <c r="H23" s="274"/>
      <c r="I23" s="276"/>
      <c r="J23" s="32"/>
      <c r="K23" s="10"/>
      <c r="L23" s="10"/>
      <c r="M23" s="10"/>
      <c r="N23" s="10"/>
    </row>
    <row r="24" spans="1:14" s="143" customFormat="1" ht="18" customHeight="1" x14ac:dyDescent="0.25">
      <c r="A24" s="19"/>
      <c r="B24" s="183" t="s">
        <v>364</v>
      </c>
      <c r="C24" s="142"/>
      <c r="D24" s="187"/>
      <c r="E24" s="37"/>
      <c r="F24" s="187"/>
      <c r="G24" s="43"/>
      <c r="H24" s="187"/>
      <c r="I24" s="43"/>
      <c r="J24" s="32"/>
      <c r="K24" s="10"/>
      <c r="L24" s="10"/>
      <c r="M24" s="10"/>
      <c r="N24" s="10"/>
    </row>
    <row r="25" spans="1:14" s="112" customFormat="1" ht="9.9499999999999993" customHeight="1" x14ac:dyDescent="0.25">
      <c r="A25" s="19"/>
      <c r="B25" s="184"/>
      <c r="C25" s="21"/>
      <c r="D25" s="187"/>
      <c r="E25" s="31"/>
      <c r="F25" s="187"/>
      <c r="G25" s="114"/>
      <c r="H25" s="187"/>
      <c r="I25" s="114"/>
      <c r="J25" s="32"/>
      <c r="K25" s="10"/>
      <c r="L25" s="10"/>
      <c r="M25" s="10"/>
      <c r="N25" s="10"/>
    </row>
    <row r="26" spans="1:14" s="112" customFormat="1" ht="18" customHeight="1" x14ac:dyDescent="0.25">
      <c r="A26" s="19"/>
      <c r="B26" s="183" t="s">
        <v>362</v>
      </c>
      <c r="C26" s="116"/>
      <c r="D26" s="187" t="s">
        <v>359</v>
      </c>
      <c r="E26" s="118"/>
      <c r="F26" s="273" t="s">
        <v>366</v>
      </c>
      <c r="G26" s="275"/>
      <c r="H26" s="273" t="s">
        <v>367</v>
      </c>
      <c r="I26" s="275"/>
      <c r="J26" s="32"/>
      <c r="K26" s="10"/>
      <c r="L26" s="10"/>
      <c r="M26" s="10"/>
      <c r="N26" s="10"/>
    </row>
    <row r="27" spans="1:14" s="112" customFormat="1" ht="18" customHeight="1" x14ac:dyDescent="0.25">
      <c r="A27" s="19"/>
      <c r="B27" s="183" t="s">
        <v>363</v>
      </c>
      <c r="C27" s="116"/>
      <c r="D27" s="187" t="s">
        <v>360</v>
      </c>
      <c r="E27" s="118"/>
      <c r="F27" s="274"/>
      <c r="G27" s="276"/>
      <c r="H27" s="274"/>
      <c r="I27" s="276"/>
      <c r="J27" s="32"/>
      <c r="K27" s="10"/>
      <c r="L27" s="10"/>
      <c r="M27" s="10"/>
      <c r="N27" s="10"/>
    </row>
    <row r="28" spans="1:14" s="143" customFormat="1" ht="18" customHeight="1" x14ac:dyDescent="0.25">
      <c r="A28" s="19"/>
      <c r="B28" s="183" t="s">
        <v>364</v>
      </c>
      <c r="C28" s="142"/>
      <c r="D28" s="187"/>
      <c r="E28" s="37"/>
      <c r="F28" s="187"/>
      <c r="G28" s="43"/>
      <c r="H28" s="187"/>
      <c r="I28" s="43"/>
      <c r="J28" s="32"/>
      <c r="K28" s="10"/>
      <c r="L28" s="10"/>
      <c r="M28" s="10"/>
      <c r="N28" s="10"/>
    </row>
    <row r="29" spans="1:14" s="112" customFormat="1" ht="9.9499999999999993" customHeight="1" x14ac:dyDescent="0.25">
      <c r="A29" s="19"/>
      <c r="B29" s="184"/>
      <c r="C29" s="21"/>
      <c r="D29" s="187"/>
      <c r="E29" s="31"/>
      <c r="F29" s="187"/>
      <c r="G29" s="114"/>
      <c r="H29" s="187"/>
      <c r="I29" s="114"/>
      <c r="J29" s="32"/>
      <c r="K29" s="10"/>
      <c r="L29" s="10"/>
      <c r="M29" s="10"/>
      <c r="N29" s="10"/>
    </row>
    <row r="30" spans="1:14" s="112" customFormat="1" ht="18" customHeight="1" x14ac:dyDescent="0.25">
      <c r="A30" s="19"/>
      <c r="B30" s="183" t="s">
        <v>362</v>
      </c>
      <c r="C30" s="116"/>
      <c r="D30" s="187" t="s">
        <v>359</v>
      </c>
      <c r="E30" s="118"/>
      <c r="F30" s="273" t="s">
        <v>366</v>
      </c>
      <c r="G30" s="275"/>
      <c r="H30" s="273" t="s">
        <v>367</v>
      </c>
      <c r="I30" s="275"/>
      <c r="J30" s="32"/>
      <c r="K30" s="10"/>
      <c r="L30" s="10"/>
      <c r="M30" s="10"/>
      <c r="N30" s="10"/>
    </row>
    <row r="31" spans="1:14" s="112" customFormat="1" ht="18" customHeight="1" x14ac:dyDescent="0.25">
      <c r="A31" s="19"/>
      <c r="B31" s="183" t="s">
        <v>363</v>
      </c>
      <c r="C31" s="116"/>
      <c r="D31" s="187" t="s">
        <v>360</v>
      </c>
      <c r="E31" s="118"/>
      <c r="F31" s="274"/>
      <c r="G31" s="276"/>
      <c r="H31" s="274"/>
      <c r="I31" s="276"/>
      <c r="J31" s="32"/>
      <c r="K31" s="10"/>
      <c r="L31" s="10"/>
      <c r="M31" s="10"/>
      <c r="N31" s="10"/>
    </row>
    <row r="32" spans="1:14" s="143" customFormat="1" ht="18" customHeight="1" x14ac:dyDescent="0.25">
      <c r="A32" s="19"/>
      <c r="B32" s="183" t="s">
        <v>364</v>
      </c>
      <c r="C32" s="142"/>
      <c r="D32" s="187"/>
      <c r="E32" s="37"/>
      <c r="F32" s="187"/>
      <c r="G32" s="43"/>
      <c r="H32" s="187"/>
      <c r="I32" s="43"/>
      <c r="J32" s="32"/>
      <c r="K32" s="10"/>
      <c r="L32" s="10"/>
      <c r="M32" s="10"/>
      <c r="N32" s="10"/>
    </row>
    <row r="33" spans="1:14" s="112" customFormat="1" ht="9.9499999999999993" customHeight="1" x14ac:dyDescent="0.25">
      <c r="A33" s="19"/>
      <c r="B33" s="184"/>
      <c r="C33" s="21"/>
      <c r="D33" s="187"/>
      <c r="E33" s="31"/>
      <c r="F33" s="187"/>
      <c r="G33" s="114"/>
      <c r="H33" s="187"/>
      <c r="I33" s="114"/>
      <c r="J33" s="32"/>
      <c r="K33" s="10"/>
      <c r="L33" s="10"/>
      <c r="M33" s="10"/>
      <c r="N33" s="10"/>
    </row>
    <row r="34" spans="1:14" s="112" customFormat="1" ht="18" customHeight="1" x14ac:dyDescent="0.25">
      <c r="A34" s="19"/>
      <c r="B34" s="183" t="s">
        <v>362</v>
      </c>
      <c r="C34" s="116"/>
      <c r="D34" s="187" t="s">
        <v>359</v>
      </c>
      <c r="E34" s="118"/>
      <c r="F34" s="273" t="s">
        <v>366</v>
      </c>
      <c r="G34" s="275"/>
      <c r="H34" s="273" t="s">
        <v>367</v>
      </c>
      <c r="I34" s="275"/>
      <c r="J34" s="32"/>
      <c r="K34" s="10"/>
      <c r="L34" s="10"/>
      <c r="M34" s="10"/>
      <c r="N34" s="10"/>
    </row>
    <row r="35" spans="1:14" s="112" customFormat="1" ht="18" customHeight="1" x14ac:dyDescent="0.25">
      <c r="A35" s="19"/>
      <c r="B35" s="183" t="s">
        <v>363</v>
      </c>
      <c r="C35" s="116"/>
      <c r="D35" s="187" t="s">
        <v>360</v>
      </c>
      <c r="E35" s="118"/>
      <c r="F35" s="274"/>
      <c r="G35" s="276"/>
      <c r="H35" s="274"/>
      <c r="I35" s="276"/>
      <c r="J35" s="32"/>
      <c r="K35" s="10"/>
      <c r="L35" s="10"/>
      <c r="M35" s="10"/>
      <c r="N35" s="10"/>
    </row>
    <row r="36" spans="1:14" s="143" customFormat="1" ht="18" customHeight="1" x14ac:dyDescent="0.25">
      <c r="A36" s="19"/>
      <c r="B36" s="183" t="s">
        <v>364</v>
      </c>
      <c r="C36" s="142"/>
      <c r="D36" s="187"/>
      <c r="E36" s="37"/>
      <c r="F36" s="187"/>
      <c r="G36" s="43"/>
      <c r="H36" s="187"/>
      <c r="I36" s="43"/>
      <c r="J36" s="32"/>
      <c r="K36" s="10"/>
      <c r="L36" s="10"/>
      <c r="M36" s="10"/>
      <c r="N36" s="10"/>
    </row>
    <row r="37" spans="1:14" s="112" customFormat="1" ht="9.9499999999999993" customHeight="1" x14ac:dyDescent="0.25">
      <c r="A37" s="19"/>
      <c r="B37" s="184"/>
      <c r="C37" s="21"/>
      <c r="D37" s="187"/>
      <c r="E37" s="31"/>
      <c r="F37" s="187"/>
      <c r="G37" s="114"/>
      <c r="H37" s="187"/>
      <c r="I37" s="114"/>
      <c r="J37" s="32"/>
      <c r="K37" s="10"/>
      <c r="L37" s="10"/>
      <c r="M37" s="10"/>
      <c r="N37" s="10"/>
    </row>
    <row r="38" spans="1:14" s="112" customFormat="1" ht="18" customHeight="1" x14ac:dyDescent="0.25">
      <c r="A38" s="19"/>
      <c r="B38" s="183" t="s">
        <v>362</v>
      </c>
      <c r="C38" s="116"/>
      <c r="D38" s="187" t="s">
        <v>359</v>
      </c>
      <c r="E38" s="118"/>
      <c r="F38" s="273" t="s">
        <v>366</v>
      </c>
      <c r="G38" s="275"/>
      <c r="H38" s="273" t="s">
        <v>367</v>
      </c>
      <c r="I38" s="275"/>
      <c r="J38" s="32"/>
      <c r="K38" s="10"/>
      <c r="L38" s="10"/>
      <c r="M38" s="10"/>
      <c r="N38" s="10"/>
    </row>
    <row r="39" spans="1:14" s="112" customFormat="1" ht="18" customHeight="1" x14ac:dyDescent="0.25">
      <c r="A39" s="19"/>
      <c r="B39" s="183" t="s">
        <v>363</v>
      </c>
      <c r="C39" s="116"/>
      <c r="D39" s="187" t="s">
        <v>360</v>
      </c>
      <c r="E39" s="118"/>
      <c r="F39" s="274"/>
      <c r="G39" s="276"/>
      <c r="H39" s="274"/>
      <c r="I39" s="276"/>
      <c r="J39" s="32"/>
      <c r="K39" s="10"/>
      <c r="L39" s="10"/>
      <c r="M39" s="10"/>
      <c r="N39" s="10"/>
    </row>
    <row r="40" spans="1:14" s="143" customFormat="1" ht="18" customHeight="1" x14ac:dyDescent="0.25">
      <c r="A40" s="19"/>
      <c r="B40" s="183" t="s">
        <v>364</v>
      </c>
      <c r="C40" s="142"/>
      <c r="D40" s="187"/>
      <c r="E40" s="37"/>
      <c r="F40" s="187"/>
      <c r="G40" s="43"/>
      <c r="H40" s="187"/>
      <c r="I40" s="43"/>
      <c r="J40" s="32"/>
      <c r="K40" s="10"/>
      <c r="L40" s="10"/>
      <c r="M40" s="10"/>
      <c r="N40" s="10"/>
    </row>
    <row r="41" spans="1:14" s="112" customFormat="1" ht="9.9499999999999993" customHeight="1" x14ac:dyDescent="0.25">
      <c r="A41" s="19"/>
      <c r="B41" s="184"/>
      <c r="C41" s="21"/>
      <c r="D41" s="187"/>
      <c r="E41" s="31"/>
      <c r="F41" s="187"/>
      <c r="G41" s="114"/>
      <c r="H41" s="187"/>
      <c r="I41" s="114"/>
      <c r="J41" s="32"/>
      <c r="K41" s="10"/>
      <c r="L41" s="10"/>
      <c r="M41" s="10"/>
      <c r="N41" s="10"/>
    </row>
    <row r="42" spans="1:14" s="112" customFormat="1" ht="18" customHeight="1" x14ac:dyDescent="0.25">
      <c r="A42" s="19"/>
      <c r="B42" s="183" t="s">
        <v>362</v>
      </c>
      <c r="C42" s="116"/>
      <c r="D42" s="187" t="s">
        <v>359</v>
      </c>
      <c r="E42" s="118"/>
      <c r="F42" s="273" t="s">
        <v>366</v>
      </c>
      <c r="G42" s="275"/>
      <c r="H42" s="273" t="s">
        <v>367</v>
      </c>
      <c r="I42" s="275"/>
      <c r="J42" s="32"/>
      <c r="K42" s="10"/>
      <c r="L42" s="10"/>
      <c r="M42" s="10"/>
      <c r="N42" s="10"/>
    </row>
    <row r="43" spans="1:14" s="112" customFormat="1" ht="18" customHeight="1" x14ac:dyDescent="0.25">
      <c r="A43" s="19"/>
      <c r="B43" s="183" t="s">
        <v>363</v>
      </c>
      <c r="C43" s="116"/>
      <c r="D43" s="187" t="s">
        <v>360</v>
      </c>
      <c r="E43" s="118"/>
      <c r="F43" s="274"/>
      <c r="G43" s="276"/>
      <c r="H43" s="274"/>
      <c r="I43" s="276"/>
      <c r="J43" s="32"/>
      <c r="K43" s="10"/>
      <c r="L43" s="10"/>
      <c r="M43" s="10"/>
      <c r="N43" s="10"/>
    </row>
    <row r="44" spans="1:14" s="143" customFormat="1" ht="18" customHeight="1" x14ac:dyDescent="0.25">
      <c r="A44" s="19"/>
      <c r="B44" s="183" t="s">
        <v>364</v>
      </c>
      <c r="C44" s="142"/>
      <c r="D44" s="187"/>
      <c r="E44" s="37"/>
      <c r="F44" s="187"/>
      <c r="G44" s="43"/>
      <c r="H44" s="187"/>
      <c r="I44" s="43"/>
      <c r="J44" s="32"/>
      <c r="K44" s="10"/>
      <c r="L44" s="10"/>
      <c r="M44" s="10"/>
      <c r="N44" s="10"/>
    </row>
    <row r="45" spans="1:14" s="112" customFormat="1" ht="9.9499999999999993" customHeight="1" x14ac:dyDescent="0.25">
      <c r="A45" s="19"/>
      <c r="B45" s="184"/>
      <c r="C45" s="21"/>
      <c r="D45" s="187"/>
      <c r="E45" s="31"/>
      <c r="F45" s="187"/>
      <c r="G45" s="114"/>
      <c r="H45" s="187"/>
      <c r="I45" s="114"/>
      <c r="J45" s="32"/>
      <c r="K45" s="10"/>
      <c r="L45" s="10"/>
      <c r="M45" s="10"/>
      <c r="N45" s="10"/>
    </row>
    <row r="46" spans="1:14" s="112" customFormat="1" ht="18" customHeight="1" x14ac:dyDescent="0.25">
      <c r="A46" s="19"/>
      <c r="B46" s="183" t="s">
        <v>362</v>
      </c>
      <c r="C46" s="116"/>
      <c r="D46" s="187" t="s">
        <v>359</v>
      </c>
      <c r="E46" s="118"/>
      <c r="F46" s="273" t="s">
        <v>366</v>
      </c>
      <c r="G46" s="275"/>
      <c r="H46" s="273" t="s">
        <v>367</v>
      </c>
      <c r="I46" s="275"/>
      <c r="J46" s="32"/>
      <c r="K46" s="10"/>
      <c r="L46" s="10"/>
      <c r="M46" s="10"/>
      <c r="N46" s="10"/>
    </row>
    <row r="47" spans="1:14" s="112" customFormat="1" ht="18" customHeight="1" x14ac:dyDescent="0.25">
      <c r="A47" s="19"/>
      <c r="B47" s="183" t="s">
        <v>363</v>
      </c>
      <c r="C47" s="116"/>
      <c r="D47" s="187" t="s">
        <v>360</v>
      </c>
      <c r="E47" s="118"/>
      <c r="F47" s="274"/>
      <c r="G47" s="276"/>
      <c r="H47" s="274"/>
      <c r="I47" s="276"/>
      <c r="J47" s="32"/>
      <c r="K47" s="10"/>
      <c r="L47" s="10"/>
      <c r="M47" s="10"/>
      <c r="N47" s="10"/>
    </row>
    <row r="48" spans="1:14" s="143" customFormat="1" ht="18" customHeight="1" x14ac:dyDescent="0.25">
      <c r="A48" s="19"/>
      <c r="B48" s="183" t="s">
        <v>364</v>
      </c>
      <c r="C48" s="142"/>
      <c r="D48" s="187"/>
      <c r="E48" s="37"/>
      <c r="F48" s="187"/>
      <c r="G48" s="43"/>
      <c r="H48" s="187"/>
      <c r="I48" s="43"/>
      <c r="J48" s="32"/>
      <c r="K48" s="10"/>
      <c r="L48" s="10"/>
      <c r="M48" s="10"/>
      <c r="N48" s="10"/>
    </row>
    <row r="49" spans="1:14" s="112" customFormat="1" ht="9.9499999999999993" customHeight="1" x14ac:dyDescent="0.25">
      <c r="A49" s="19"/>
      <c r="B49" s="184"/>
      <c r="C49" s="21"/>
      <c r="D49" s="187"/>
      <c r="E49" s="31"/>
      <c r="F49" s="187"/>
      <c r="G49" s="114"/>
      <c r="H49" s="187"/>
      <c r="I49" s="114"/>
      <c r="J49" s="32"/>
      <c r="K49" s="10"/>
      <c r="L49" s="10"/>
      <c r="M49" s="10"/>
      <c r="N49" s="10"/>
    </row>
    <row r="50" spans="1:14" s="112" customFormat="1" ht="18" customHeight="1" x14ac:dyDescent="0.25">
      <c r="A50" s="19"/>
      <c r="B50" s="183" t="s">
        <v>362</v>
      </c>
      <c r="C50" s="116"/>
      <c r="D50" s="187" t="s">
        <v>359</v>
      </c>
      <c r="E50" s="118"/>
      <c r="F50" s="273" t="s">
        <v>366</v>
      </c>
      <c r="G50" s="275"/>
      <c r="H50" s="273" t="s">
        <v>367</v>
      </c>
      <c r="I50" s="275"/>
      <c r="J50" s="32"/>
      <c r="K50" s="10"/>
      <c r="L50" s="10"/>
      <c r="M50" s="10"/>
      <c r="N50" s="10"/>
    </row>
    <row r="51" spans="1:14" s="112" customFormat="1" ht="18" customHeight="1" x14ac:dyDescent="0.25">
      <c r="A51" s="19"/>
      <c r="B51" s="183" t="s">
        <v>363</v>
      </c>
      <c r="C51" s="116"/>
      <c r="D51" s="187" t="s">
        <v>360</v>
      </c>
      <c r="E51" s="118"/>
      <c r="F51" s="274"/>
      <c r="G51" s="276"/>
      <c r="H51" s="274"/>
      <c r="I51" s="276"/>
      <c r="J51" s="32"/>
      <c r="K51" s="10"/>
      <c r="L51" s="10"/>
      <c r="M51" s="10"/>
      <c r="N51" s="10"/>
    </row>
    <row r="52" spans="1:14" s="143" customFormat="1" ht="18" customHeight="1" x14ac:dyDescent="0.25">
      <c r="A52" s="19"/>
      <c r="B52" s="183" t="s">
        <v>364</v>
      </c>
      <c r="C52" s="142"/>
      <c r="D52" s="187"/>
      <c r="E52" s="37"/>
      <c r="F52" s="187"/>
      <c r="G52" s="43"/>
      <c r="H52" s="187"/>
      <c r="I52" s="43"/>
      <c r="J52" s="32"/>
      <c r="K52" s="10"/>
      <c r="L52" s="10"/>
      <c r="M52" s="10"/>
      <c r="N52" s="10"/>
    </row>
    <row r="53" spans="1:14" s="112" customFormat="1" ht="9.9499999999999993" customHeight="1" x14ac:dyDescent="0.25">
      <c r="A53" s="19"/>
      <c r="B53" s="184"/>
      <c r="C53" s="21"/>
      <c r="D53" s="187"/>
      <c r="E53" s="31"/>
      <c r="F53" s="187"/>
      <c r="G53" s="114"/>
      <c r="H53" s="187"/>
      <c r="I53" s="114"/>
      <c r="J53" s="32"/>
      <c r="K53" s="10"/>
      <c r="L53" s="10"/>
      <c r="M53" s="10"/>
      <c r="N53" s="10"/>
    </row>
    <row r="54" spans="1:14" s="112" customFormat="1" ht="18" customHeight="1" x14ac:dyDescent="0.25">
      <c r="A54" s="19"/>
      <c r="B54" s="183" t="s">
        <v>362</v>
      </c>
      <c r="C54" s="116"/>
      <c r="D54" s="187" t="s">
        <v>359</v>
      </c>
      <c r="E54" s="118"/>
      <c r="F54" s="273" t="s">
        <v>366</v>
      </c>
      <c r="G54" s="275"/>
      <c r="H54" s="273" t="s">
        <v>367</v>
      </c>
      <c r="I54" s="275"/>
      <c r="J54" s="32"/>
      <c r="K54" s="10"/>
      <c r="L54" s="10"/>
      <c r="M54" s="10"/>
      <c r="N54" s="10"/>
    </row>
    <row r="55" spans="1:14" s="112" customFormat="1" ht="18" customHeight="1" x14ac:dyDescent="0.25">
      <c r="A55" s="19"/>
      <c r="B55" s="183" t="s">
        <v>363</v>
      </c>
      <c r="C55" s="116"/>
      <c r="D55" s="187" t="s">
        <v>360</v>
      </c>
      <c r="E55" s="118"/>
      <c r="F55" s="274"/>
      <c r="G55" s="276"/>
      <c r="H55" s="274"/>
      <c r="I55" s="276"/>
      <c r="J55" s="32"/>
      <c r="K55" s="10"/>
      <c r="L55" s="10"/>
      <c r="M55" s="10"/>
      <c r="N55" s="10"/>
    </row>
    <row r="56" spans="1:14" s="143" customFormat="1" ht="18" customHeight="1" x14ac:dyDescent="0.25">
      <c r="A56" s="19"/>
      <c r="B56" s="183" t="s">
        <v>364</v>
      </c>
      <c r="C56" s="142"/>
      <c r="D56" s="187"/>
      <c r="E56" s="37"/>
      <c r="F56" s="187"/>
      <c r="G56" s="43"/>
      <c r="H56" s="187"/>
      <c r="I56" s="43"/>
      <c r="J56" s="32"/>
      <c r="K56" s="10"/>
      <c r="L56" s="10"/>
      <c r="M56" s="10"/>
      <c r="N56" s="10"/>
    </row>
    <row r="57" spans="1:14" s="112" customFormat="1" ht="9.9499999999999993" customHeight="1" x14ac:dyDescent="0.25">
      <c r="A57" s="19"/>
      <c r="B57" s="184"/>
      <c r="C57" s="21"/>
      <c r="D57" s="187"/>
      <c r="E57" s="31"/>
      <c r="F57" s="187"/>
      <c r="G57" s="114"/>
      <c r="H57" s="187"/>
      <c r="I57" s="114"/>
      <c r="J57" s="32"/>
      <c r="K57" s="10"/>
      <c r="L57" s="10"/>
      <c r="M57" s="10"/>
      <c r="N57" s="10"/>
    </row>
    <row r="58" spans="1:14" s="112" customFormat="1" ht="18" customHeight="1" x14ac:dyDescent="0.25">
      <c r="A58" s="19"/>
      <c r="B58" s="183" t="s">
        <v>362</v>
      </c>
      <c r="C58" s="116"/>
      <c r="D58" s="187" t="s">
        <v>359</v>
      </c>
      <c r="E58" s="118"/>
      <c r="F58" s="273" t="s">
        <v>366</v>
      </c>
      <c r="G58" s="275"/>
      <c r="H58" s="273" t="s">
        <v>367</v>
      </c>
      <c r="I58" s="275"/>
      <c r="J58" s="32"/>
      <c r="K58" s="10"/>
      <c r="L58" s="10"/>
      <c r="M58" s="10"/>
      <c r="N58" s="10"/>
    </row>
    <row r="59" spans="1:14" s="112" customFormat="1" ht="18" customHeight="1" x14ac:dyDescent="0.25">
      <c r="A59" s="19"/>
      <c r="B59" s="183" t="s">
        <v>363</v>
      </c>
      <c r="C59" s="116"/>
      <c r="D59" s="187" t="s">
        <v>360</v>
      </c>
      <c r="E59" s="118"/>
      <c r="F59" s="274"/>
      <c r="G59" s="276"/>
      <c r="H59" s="274"/>
      <c r="I59" s="276"/>
      <c r="J59" s="32"/>
      <c r="K59" s="10"/>
      <c r="L59" s="10"/>
      <c r="M59" s="10"/>
      <c r="N59" s="10"/>
    </row>
    <row r="60" spans="1:14" s="143" customFormat="1" ht="18" customHeight="1" x14ac:dyDescent="0.25">
      <c r="A60" s="19"/>
      <c r="B60" s="183" t="s">
        <v>364</v>
      </c>
      <c r="C60" s="142"/>
      <c r="D60" s="187"/>
      <c r="E60" s="37"/>
      <c r="F60" s="187"/>
      <c r="G60" s="43"/>
      <c r="H60" s="187"/>
      <c r="I60" s="43"/>
      <c r="J60" s="32"/>
      <c r="K60" s="10"/>
      <c r="L60" s="10"/>
      <c r="M60" s="10"/>
      <c r="N60" s="10"/>
    </row>
    <row r="61" spans="1:14" s="112" customFormat="1" ht="9.9499999999999993" customHeight="1" x14ac:dyDescent="0.25">
      <c r="A61" s="19"/>
      <c r="B61" s="184"/>
      <c r="C61" s="21"/>
      <c r="D61" s="187"/>
      <c r="E61" s="31"/>
      <c r="F61" s="187"/>
      <c r="G61" s="114"/>
      <c r="H61" s="187"/>
      <c r="I61" s="114"/>
      <c r="J61" s="32"/>
      <c r="K61" s="10"/>
      <c r="L61" s="10"/>
      <c r="M61" s="10"/>
      <c r="N61" s="10"/>
    </row>
    <row r="62" spans="1:14" s="112" customFormat="1" ht="18" customHeight="1" x14ac:dyDescent="0.25">
      <c r="A62" s="19"/>
      <c r="B62" s="183" t="s">
        <v>362</v>
      </c>
      <c r="C62" s="116"/>
      <c r="D62" s="187" t="s">
        <v>359</v>
      </c>
      <c r="E62" s="118"/>
      <c r="F62" s="273" t="s">
        <v>366</v>
      </c>
      <c r="G62" s="275"/>
      <c r="H62" s="273" t="s">
        <v>367</v>
      </c>
      <c r="I62" s="275"/>
      <c r="J62" s="32"/>
      <c r="K62" s="10"/>
      <c r="L62" s="10"/>
      <c r="M62" s="10"/>
      <c r="N62" s="10"/>
    </row>
    <row r="63" spans="1:14" s="112" customFormat="1" ht="18" customHeight="1" x14ac:dyDescent="0.25">
      <c r="A63" s="19"/>
      <c r="B63" s="183" t="s">
        <v>363</v>
      </c>
      <c r="C63" s="116"/>
      <c r="D63" s="187" t="s">
        <v>360</v>
      </c>
      <c r="E63" s="118"/>
      <c r="F63" s="274"/>
      <c r="G63" s="276"/>
      <c r="H63" s="274"/>
      <c r="I63" s="276"/>
      <c r="J63" s="32"/>
      <c r="K63" s="10"/>
      <c r="L63" s="10"/>
      <c r="M63" s="10"/>
      <c r="N63" s="10"/>
    </row>
    <row r="64" spans="1:14" s="143" customFormat="1" ht="18" customHeight="1" x14ac:dyDescent="0.25">
      <c r="A64" s="19"/>
      <c r="B64" s="183" t="s">
        <v>364</v>
      </c>
      <c r="C64" s="142"/>
      <c r="D64" s="187"/>
      <c r="E64" s="37"/>
      <c r="F64" s="187"/>
      <c r="G64" s="43"/>
      <c r="H64" s="187"/>
      <c r="I64" s="43"/>
      <c r="J64" s="32"/>
      <c r="K64" s="10"/>
      <c r="L64" s="10"/>
      <c r="M64" s="10"/>
      <c r="N64" s="10"/>
    </row>
    <row r="65" spans="1:14" s="112" customFormat="1" ht="9.9499999999999993" customHeight="1" x14ac:dyDescent="0.25">
      <c r="A65" s="19"/>
      <c r="B65" s="184"/>
      <c r="C65" s="21"/>
      <c r="D65" s="187"/>
      <c r="E65" s="31"/>
      <c r="F65" s="187"/>
      <c r="G65" s="114"/>
      <c r="H65" s="187"/>
      <c r="I65" s="114"/>
      <c r="J65" s="32"/>
      <c r="K65" s="10"/>
      <c r="L65" s="10"/>
      <c r="M65" s="10"/>
      <c r="N65" s="10"/>
    </row>
    <row r="66" spans="1:14" s="112" customFormat="1" ht="18" customHeight="1" x14ac:dyDescent="0.25">
      <c r="A66" s="19"/>
      <c r="B66" s="183" t="s">
        <v>362</v>
      </c>
      <c r="C66" s="116"/>
      <c r="D66" s="187" t="s">
        <v>359</v>
      </c>
      <c r="E66" s="118"/>
      <c r="F66" s="273" t="s">
        <v>366</v>
      </c>
      <c r="G66" s="275"/>
      <c r="H66" s="273" t="s">
        <v>367</v>
      </c>
      <c r="I66" s="275"/>
      <c r="J66" s="32"/>
      <c r="K66" s="10"/>
      <c r="L66" s="10"/>
      <c r="M66" s="10"/>
      <c r="N66" s="10"/>
    </row>
    <row r="67" spans="1:14" s="112" customFormat="1" ht="18" customHeight="1" x14ac:dyDescent="0.25">
      <c r="A67" s="19"/>
      <c r="B67" s="183" t="s">
        <v>363</v>
      </c>
      <c r="C67" s="116"/>
      <c r="D67" s="187" t="s">
        <v>360</v>
      </c>
      <c r="E67" s="118"/>
      <c r="F67" s="274"/>
      <c r="G67" s="276"/>
      <c r="H67" s="274"/>
      <c r="I67" s="276"/>
      <c r="J67" s="32"/>
      <c r="K67" s="10"/>
      <c r="L67" s="10"/>
      <c r="M67" s="10"/>
      <c r="N67" s="10"/>
    </row>
    <row r="68" spans="1:14" s="143" customFormat="1" ht="18" customHeight="1" x14ac:dyDescent="0.25">
      <c r="A68" s="19"/>
      <c r="B68" s="183" t="s">
        <v>364</v>
      </c>
      <c r="C68" s="142"/>
      <c r="D68" s="187"/>
      <c r="E68" s="121"/>
      <c r="F68" s="187"/>
      <c r="G68" s="43"/>
      <c r="H68" s="144"/>
      <c r="I68" s="43"/>
      <c r="J68" s="32"/>
      <c r="K68" s="10"/>
      <c r="L68" s="10"/>
      <c r="M68" s="10"/>
      <c r="N68" s="10"/>
    </row>
    <row r="69" spans="1:14" s="112" customFormat="1" ht="9.9499999999999993" customHeight="1" x14ac:dyDescent="0.25">
      <c r="A69" s="19"/>
      <c r="B69" s="184"/>
      <c r="C69" s="21"/>
      <c r="D69" s="187"/>
      <c r="E69" s="155"/>
      <c r="F69" s="187"/>
      <c r="G69" s="114"/>
      <c r="H69" s="114"/>
      <c r="I69" s="114"/>
      <c r="J69" s="32"/>
      <c r="K69" s="10"/>
      <c r="L69" s="10"/>
      <c r="M69" s="10"/>
      <c r="N69" s="10"/>
    </row>
    <row r="70" spans="1:14" s="112" customFormat="1" ht="18" customHeight="1" x14ac:dyDescent="0.25">
      <c r="A70" s="19"/>
      <c r="B70" s="183" t="s">
        <v>362</v>
      </c>
      <c r="C70" s="116"/>
      <c r="D70" s="187" t="s">
        <v>359</v>
      </c>
      <c r="E70" s="118"/>
      <c r="F70" s="273" t="s">
        <v>366</v>
      </c>
      <c r="G70" s="275"/>
      <c r="H70" s="273" t="s">
        <v>10</v>
      </c>
      <c r="I70" s="275"/>
      <c r="J70" s="32"/>
      <c r="K70" s="10"/>
      <c r="L70" s="10"/>
      <c r="M70" s="10"/>
      <c r="N70" s="10"/>
    </row>
    <row r="71" spans="1:14" s="112" customFormat="1" ht="18" customHeight="1" x14ac:dyDescent="0.25">
      <c r="A71" s="19"/>
      <c r="B71" s="183" t="s">
        <v>363</v>
      </c>
      <c r="C71" s="116"/>
      <c r="D71" s="187" t="s">
        <v>360</v>
      </c>
      <c r="E71" s="118"/>
      <c r="F71" s="274"/>
      <c r="G71" s="276"/>
      <c r="H71" s="274"/>
      <c r="I71" s="276"/>
      <c r="J71" s="32"/>
      <c r="K71" s="10"/>
      <c r="L71" s="10"/>
      <c r="M71" s="10"/>
      <c r="N71" s="10"/>
    </row>
    <row r="72" spans="1:14" s="143" customFormat="1" ht="18" customHeight="1" x14ac:dyDescent="0.25">
      <c r="A72" s="19"/>
      <c r="B72" s="183" t="s">
        <v>364</v>
      </c>
      <c r="C72" s="142"/>
      <c r="D72" s="187"/>
      <c r="E72" s="37"/>
      <c r="F72" s="187"/>
      <c r="G72" s="43"/>
      <c r="H72" s="144"/>
      <c r="I72" s="43"/>
      <c r="J72" s="32"/>
      <c r="K72" s="10"/>
      <c r="L72" s="10"/>
      <c r="M72" s="10"/>
      <c r="N72" s="10"/>
    </row>
    <row r="73" spans="1:14" s="112" customFormat="1" ht="9.9499999999999993" customHeight="1" x14ac:dyDescent="0.25">
      <c r="A73" s="19"/>
      <c r="B73" s="184"/>
      <c r="C73" s="21"/>
      <c r="D73" s="187"/>
      <c r="E73" s="31"/>
      <c r="F73" s="187"/>
      <c r="G73" s="114"/>
      <c r="H73" s="114"/>
      <c r="I73" s="114"/>
      <c r="J73" s="32"/>
      <c r="K73" s="10"/>
      <c r="L73" s="10"/>
      <c r="M73" s="10"/>
      <c r="N73" s="10"/>
    </row>
    <row r="74" spans="1:14" s="112" customFormat="1" ht="18" customHeight="1" x14ac:dyDescent="0.25">
      <c r="A74" s="19"/>
      <c r="B74" s="183" t="s">
        <v>362</v>
      </c>
      <c r="C74" s="116"/>
      <c r="D74" s="187" t="s">
        <v>359</v>
      </c>
      <c r="E74" s="118"/>
      <c r="F74" s="273" t="s">
        <v>366</v>
      </c>
      <c r="G74" s="275"/>
      <c r="H74" s="273" t="s">
        <v>10</v>
      </c>
      <c r="I74" s="275"/>
      <c r="J74" s="32"/>
      <c r="K74" s="10"/>
      <c r="L74" s="10"/>
      <c r="M74" s="10"/>
      <c r="N74" s="10"/>
    </row>
    <row r="75" spans="1:14" s="112" customFormat="1" ht="18" customHeight="1" x14ac:dyDescent="0.25">
      <c r="A75" s="19"/>
      <c r="B75" s="183" t="s">
        <v>363</v>
      </c>
      <c r="C75" s="116"/>
      <c r="D75" s="187" t="s">
        <v>360</v>
      </c>
      <c r="E75" s="118"/>
      <c r="F75" s="274"/>
      <c r="G75" s="276"/>
      <c r="H75" s="274"/>
      <c r="I75" s="276"/>
      <c r="J75" s="32"/>
      <c r="K75" s="10"/>
      <c r="L75" s="10"/>
      <c r="M75" s="10"/>
      <c r="N75" s="10"/>
    </row>
    <row r="76" spans="1:14" s="143" customFormat="1" ht="18" customHeight="1" x14ac:dyDescent="0.25">
      <c r="A76" s="19"/>
      <c r="B76" s="183" t="s">
        <v>364</v>
      </c>
      <c r="C76" s="142"/>
      <c r="D76" s="187"/>
      <c r="E76" s="37"/>
      <c r="F76" s="187"/>
      <c r="G76" s="43"/>
      <c r="H76" s="144"/>
      <c r="I76" s="43"/>
      <c r="J76" s="32"/>
      <c r="K76" s="10"/>
      <c r="L76" s="10"/>
      <c r="M76" s="10"/>
      <c r="N76" s="10"/>
    </row>
    <row r="77" spans="1:14" s="112" customFormat="1" ht="9.9499999999999993" customHeight="1" x14ac:dyDescent="0.25">
      <c r="A77" s="19"/>
      <c r="B77" s="184"/>
      <c r="C77" s="21"/>
      <c r="D77" s="187"/>
      <c r="E77" s="31"/>
      <c r="F77" s="187"/>
      <c r="G77" s="114"/>
      <c r="H77" s="114"/>
      <c r="I77" s="114"/>
      <c r="J77" s="32"/>
      <c r="K77" s="10"/>
      <c r="L77" s="10"/>
      <c r="M77" s="10"/>
      <c r="N77" s="10"/>
    </row>
    <row r="78" spans="1:14" s="112" customFormat="1" ht="18" customHeight="1" x14ac:dyDescent="0.25">
      <c r="A78" s="19"/>
      <c r="B78" s="183" t="s">
        <v>362</v>
      </c>
      <c r="C78" s="116"/>
      <c r="D78" s="187" t="s">
        <v>359</v>
      </c>
      <c r="E78" s="118"/>
      <c r="F78" s="273" t="s">
        <v>366</v>
      </c>
      <c r="G78" s="275"/>
      <c r="H78" s="273" t="s">
        <v>10</v>
      </c>
      <c r="I78" s="275"/>
      <c r="J78" s="32"/>
      <c r="K78" s="10"/>
      <c r="L78" s="10"/>
      <c r="M78" s="10"/>
      <c r="N78" s="10"/>
    </row>
    <row r="79" spans="1:14" s="112" customFormat="1" ht="18" customHeight="1" x14ac:dyDescent="0.25">
      <c r="A79" s="19"/>
      <c r="B79" s="183" t="s">
        <v>363</v>
      </c>
      <c r="C79" s="116"/>
      <c r="D79" s="187" t="s">
        <v>360</v>
      </c>
      <c r="E79" s="118"/>
      <c r="F79" s="274"/>
      <c r="G79" s="276"/>
      <c r="H79" s="274"/>
      <c r="I79" s="276"/>
      <c r="J79" s="32"/>
      <c r="K79" s="10"/>
      <c r="L79" s="10"/>
      <c r="M79" s="10"/>
      <c r="N79" s="10"/>
    </row>
    <row r="80" spans="1:14" s="143" customFormat="1" ht="18" customHeight="1" x14ac:dyDescent="0.25">
      <c r="A80" s="19"/>
      <c r="B80" s="183" t="s">
        <v>364</v>
      </c>
      <c r="C80" s="142"/>
      <c r="D80" s="144"/>
      <c r="E80" s="37"/>
      <c r="F80" s="144"/>
      <c r="G80" s="43"/>
      <c r="H80" s="144"/>
      <c r="I80" s="43"/>
      <c r="J80" s="32"/>
      <c r="K80" s="10"/>
      <c r="L80" s="10"/>
      <c r="M80" s="10"/>
      <c r="N80" s="10"/>
    </row>
    <row r="81" spans="1:14" s="112" customFormat="1" ht="9.9499999999999993" customHeight="1" x14ac:dyDescent="0.25">
      <c r="A81" s="19"/>
      <c r="B81" s="20"/>
      <c r="C81" s="21"/>
      <c r="D81" s="114"/>
      <c r="E81" s="31"/>
      <c r="F81" s="114"/>
      <c r="G81" s="114"/>
      <c r="H81" s="114"/>
      <c r="I81" s="114"/>
      <c r="J81" s="32"/>
      <c r="K81" s="10"/>
      <c r="L81" s="10"/>
      <c r="M81" s="10"/>
      <c r="N81" s="10"/>
    </row>
    <row r="82" spans="1:14" s="112" customFormat="1" ht="18" customHeight="1" x14ac:dyDescent="0.25">
      <c r="A82" s="19"/>
      <c r="B82" s="108"/>
      <c r="C82" s="111"/>
      <c r="D82" s="114"/>
      <c r="E82" s="37"/>
      <c r="F82" s="39" t="s">
        <v>368</v>
      </c>
      <c r="G82" s="41">
        <f>SUM(G6+G10+G14+G18+G22+G26+G30+G34+G38+G42+G46+G50+G54+G58+G62+G66+G70+G74+G78)</f>
        <v>0</v>
      </c>
      <c r="H82" s="114"/>
      <c r="I82" s="38"/>
      <c r="J82" s="32"/>
      <c r="K82" s="10"/>
      <c r="L82" s="10"/>
      <c r="M82" s="10"/>
      <c r="N82" s="10"/>
    </row>
    <row r="83" spans="1:14" s="112" customFormat="1" ht="9.9499999999999993" customHeight="1" x14ac:dyDescent="0.25">
      <c r="A83" s="24"/>
      <c r="B83" s="33"/>
      <c r="C83" s="33"/>
      <c r="D83" s="34"/>
      <c r="E83" s="35"/>
      <c r="F83" s="34"/>
      <c r="G83" s="34"/>
      <c r="H83" s="34"/>
      <c r="I83" s="34"/>
      <c r="J83" s="36"/>
      <c r="K83" s="10"/>
      <c r="L83" s="10"/>
      <c r="M83" s="10"/>
      <c r="N83" s="10"/>
    </row>
    <row r="84" spans="1:14" s="112" customFormat="1" ht="9.9499999999999993" customHeight="1" x14ac:dyDescent="0.25">
      <c r="A84" s="10"/>
      <c r="B84" s="10"/>
      <c r="C84" s="10"/>
      <c r="D84" s="27"/>
      <c r="F84" s="27"/>
      <c r="G84" s="27"/>
      <c r="H84" s="27"/>
      <c r="I84" s="27"/>
      <c r="J84" s="10"/>
      <c r="K84" s="10"/>
      <c r="L84" s="10"/>
      <c r="M84" s="10"/>
      <c r="N84" s="10"/>
    </row>
    <row r="85" spans="1:14" ht="9.9499999999999993" customHeight="1" x14ac:dyDescent="0.25">
      <c r="A85" s="16"/>
      <c r="B85" s="17"/>
      <c r="C85" s="17"/>
      <c r="D85" s="28"/>
      <c r="E85" s="29"/>
      <c r="F85" s="28"/>
      <c r="G85" s="28"/>
      <c r="H85" s="28"/>
      <c r="I85" s="28"/>
      <c r="J85" s="30"/>
    </row>
    <row r="86" spans="1:14" ht="18" customHeight="1" x14ac:dyDescent="0.25">
      <c r="A86" s="19"/>
      <c r="B86" s="231" t="s">
        <v>369</v>
      </c>
      <c r="C86" s="231"/>
      <c r="D86" s="231"/>
      <c r="E86" s="231"/>
      <c r="F86" s="231"/>
      <c r="G86" s="231"/>
      <c r="H86" s="231"/>
      <c r="I86" s="231"/>
      <c r="J86" s="32"/>
    </row>
    <row r="87" spans="1:14" ht="9.9499999999999993" customHeight="1" x14ac:dyDescent="0.25">
      <c r="A87" s="19"/>
      <c r="B87" s="21"/>
      <c r="C87" s="21"/>
      <c r="D87" s="187"/>
      <c r="E87" s="31"/>
      <c r="F87" s="187"/>
      <c r="G87" s="187"/>
      <c r="H87" s="187"/>
      <c r="I87" s="187"/>
      <c r="J87" s="32"/>
    </row>
    <row r="88" spans="1:14" ht="27.95" customHeight="1" x14ac:dyDescent="0.25">
      <c r="A88" s="19"/>
      <c r="B88" s="232" t="s">
        <v>598</v>
      </c>
      <c r="C88" s="232"/>
      <c r="D88" s="232"/>
      <c r="E88" s="232"/>
      <c r="F88" s="232"/>
      <c r="G88" s="232"/>
      <c r="H88" s="232"/>
      <c r="I88" s="232"/>
      <c r="J88" s="32"/>
    </row>
    <row r="89" spans="1:14" ht="9.9499999999999993" customHeight="1" x14ac:dyDescent="0.25">
      <c r="A89" s="19"/>
      <c r="B89" s="21"/>
      <c r="C89" s="21"/>
      <c r="D89" s="144"/>
      <c r="E89" s="31"/>
      <c r="F89" s="144"/>
      <c r="G89" s="144"/>
      <c r="H89" s="144"/>
      <c r="I89" s="144"/>
      <c r="J89" s="32"/>
    </row>
    <row r="90" spans="1:14" ht="95.1" customHeight="1" x14ac:dyDescent="0.25">
      <c r="A90" s="19"/>
      <c r="B90" s="277"/>
      <c r="C90" s="278"/>
      <c r="D90" s="278"/>
      <c r="E90" s="278"/>
      <c r="F90" s="278"/>
      <c r="G90" s="278"/>
      <c r="H90" s="278"/>
      <c r="I90" s="279"/>
      <c r="J90" s="32"/>
    </row>
    <row r="91" spans="1:14" ht="9.9499999999999993" customHeight="1" x14ac:dyDescent="0.25">
      <c r="A91" s="24"/>
      <c r="B91" s="25"/>
      <c r="C91" s="25"/>
      <c r="D91" s="34"/>
      <c r="E91" s="35"/>
      <c r="F91" s="34"/>
      <c r="G91" s="34"/>
      <c r="H91" s="34"/>
      <c r="I91" s="34"/>
      <c r="J91" s="36"/>
    </row>
  </sheetData>
  <sheetProtection algorithmName="SHA-512" hashValue="ZIwwsAu+cbr55qsBZtEwy4skSr4hj9UE1CoGIbKxhhsBdHFcZulrdLRRQ3WBYf3Ta3ba/j/vxZ5ZYDVipsAqnw==" saltValue="fj332leBYaSWtOui8w8nJg==" spinCount="100000" sheet="1" objects="1" scenarios="1"/>
  <mergeCells count="81">
    <mergeCell ref="B88:I88"/>
    <mergeCell ref="B90:I90"/>
    <mergeCell ref="B86:I86"/>
    <mergeCell ref="B4:I4"/>
    <mergeCell ref="F74:F75"/>
    <mergeCell ref="G74:G75"/>
    <mergeCell ref="H74:H75"/>
    <mergeCell ref="I74:I75"/>
    <mergeCell ref="F58:F59"/>
    <mergeCell ref="G58:G59"/>
    <mergeCell ref="H58:H59"/>
    <mergeCell ref="I58:I59"/>
    <mergeCell ref="F62:F63"/>
    <mergeCell ref="G62:G63"/>
    <mergeCell ref="H62:H63"/>
    <mergeCell ref="I62:I63"/>
    <mergeCell ref="F78:F79"/>
    <mergeCell ref="G78:G79"/>
    <mergeCell ref="H78:H79"/>
    <mergeCell ref="I78:I79"/>
    <mergeCell ref="F66:F67"/>
    <mergeCell ref="G66:G67"/>
    <mergeCell ref="H66:H67"/>
    <mergeCell ref="I66:I67"/>
    <mergeCell ref="F70:F71"/>
    <mergeCell ref="G70:G71"/>
    <mergeCell ref="H70:H71"/>
    <mergeCell ref="I70:I71"/>
    <mergeCell ref="I50:I51"/>
    <mergeCell ref="F50:F51"/>
    <mergeCell ref="G50:G51"/>
    <mergeCell ref="H50:H51"/>
    <mergeCell ref="I54:I55"/>
    <mergeCell ref="F54:F55"/>
    <mergeCell ref="G54:G55"/>
    <mergeCell ref="H54:H55"/>
    <mergeCell ref="F42:F43"/>
    <mergeCell ref="G42:G43"/>
    <mergeCell ref="H42:H43"/>
    <mergeCell ref="I42:I43"/>
    <mergeCell ref="F46:F47"/>
    <mergeCell ref="G46:G47"/>
    <mergeCell ref="H46:H47"/>
    <mergeCell ref="I46:I47"/>
    <mergeCell ref="F34:F35"/>
    <mergeCell ref="G34:G35"/>
    <mergeCell ref="H34:H35"/>
    <mergeCell ref="I34:I35"/>
    <mergeCell ref="F38:F39"/>
    <mergeCell ref="G38:G39"/>
    <mergeCell ref="H38:H39"/>
    <mergeCell ref="I38:I39"/>
    <mergeCell ref="F26:F27"/>
    <mergeCell ref="G26:G27"/>
    <mergeCell ref="H26:H27"/>
    <mergeCell ref="I26:I27"/>
    <mergeCell ref="F30:F31"/>
    <mergeCell ref="G30:G31"/>
    <mergeCell ref="H30:H31"/>
    <mergeCell ref="I30:I31"/>
    <mergeCell ref="F18:F19"/>
    <mergeCell ref="G18:G19"/>
    <mergeCell ref="H18:H19"/>
    <mergeCell ref="I18:I19"/>
    <mergeCell ref="F22:F23"/>
    <mergeCell ref="G22:G23"/>
    <mergeCell ref="H22:H23"/>
    <mergeCell ref="I22:I23"/>
    <mergeCell ref="F10:F11"/>
    <mergeCell ref="G10:G11"/>
    <mergeCell ref="H10:H11"/>
    <mergeCell ref="I10:I11"/>
    <mergeCell ref="F14:F15"/>
    <mergeCell ref="G14:G15"/>
    <mergeCell ref="H14:H15"/>
    <mergeCell ref="I14:I15"/>
    <mergeCell ref="B2:I2"/>
    <mergeCell ref="F6:F7"/>
    <mergeCell ref="H6:H7"/>
    <mergeCell ref="G6:G7"/>
    <mergeCell ref="I6:I7"/>
  </mergeCells>
  <dataValidations count="1">
    <dataValidation type="list" allowBlank="1" showInputMessage="1" showErrorMessage="1" sqref="C8 C12 C16 C20 C24 C28 C32 C36 C40 C44 C48 C52 C56 C60 C64 C68 C72 C76 C80" xr:uid="{7A0D76AD-6A07-494A-82E4-040C07AC8F9B}">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D
Demande de recertification
Participation aux cours de formation&amp;R&amp;G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300-000000000000}">
          <x14:formula1>
            <xm:f>Pers!$M$9</xm:f>
          </x14:formula1>
          <x14:formula2>
            <xm:f>Pers!$D$9</xm:f>
          </x14:formula2>
          <xm:sqref>E76 E64 E60 E68 E72 E56 E52 E48 E44 E40 E36 E32 E28 E24 E20 E16 E12 E8 E80</xm:sqref>
        </x14:dataValidation>
        <x14:dataValidation type="date" allowBlank="1" showInputMessage="1" showErrorMessage="1" error="La date est en dehors de la période d'expérience à considérer !" xr:uid="{81E5F275-2799-4933-BF89-AC9A2DD62B99}">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4"/>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73.7109375" style="10" customWidth="1"/>
    <col min="4" max="4" width="6.7109375" style="27" customWidth="1"/>
    <col min="5" max="5" width="15.7109375" style="112" customWidth="1"/>
    <col min="6" max="6" width="10.7109375" style="27" customWidth="1"/>
    <col min="7" max="7" width="7.7109375" style="27" customWidth="1"/>
    <col min="8" max="8" width="10.7109375" style="27" customWidth="1"/>
    <col min="9" max="9" width="7.7109375" style="27" customWidth="1"/>
    <col min="10" max="10" width="1.7109375" style="10" customWidth="1"/>
    <col min="11" max="16384" width="11.42578125" style="10"/>
  </cols>
  <sheetData>
    <row r="1" spans="1:14" s="112" customFormat="1" ht="9.9499999999999993" customHeight="1" x14ac:dyDescent="0.25">
      <c r="A1" s="16"/>
      <c r="B1" s="17"/>
      <c r="C1" s="17"/>
      <c r="D1" s="28"/>
      <c r="E1" s="29"/>
      <c r="F1" s="28"/>
      <c r="G1" s="28"/>
      <c r="H1" s="28"/>
      <c r="I1" s="28"/>
      <c r="J1" s="30"/>
      <c r="K1" s="10"/>
      <c r="L1" s="10"/>
      <c r="M1" s="10"/>
      <c r="N1" s="10"/>
    </row>
    <row r="2" spans="1:14" s="112" customFormat="1" ht="18" customHeight="1" x14ac:dyDescent="0.25">
      <c r="A2" s="19"/>
      <c r="B2" s="240" t="s">
        <v>330</v>
      </c>
      <c r="C2" s="240"/>
      <c r="D2" s="240"/>
      <c r="E2" s="240"/>
      <c r="F2" s="240"/>
      <c r="G2" s="240"/>
      <c r="H2" s="240"/>
      <c r="I2" s="240"/>
      <c r="J2" s="32"/>
      <c r="K2" s="10"/>
      <c r="L2" s="10"/>
      <c r="M2" s="10"/>
      <c r="N2" s="10"/>
    </row>
    <row r="3" spans="1:14" s="112" customFormat="1" ht="9.9499999999999993" customHeight="1" x14ac:dyDescent="0.25">
      <c r="A3" s="19"/>
      <c r="B3" s="20"/>
      <c r="C3" s="21"/>
      <c r="D3" s="114"/>
      <c r="E3" s="31"/>
      <c r="F3" s="114"/>
      <c r="G3" s="114"/>
      <c r="H3" s="114"/>
      <c r="I3" s="114"/>
      <c r="J3" s="32"/>
      <c r="K3" s="10"/>
      <c r="L3" s="10"/>
      <c r="M3" s="10"/>
      <c r="N3" s="10"/>
    </row>
    <row r="4" spans="1:14" s="112" customFormat="1" ht="39.950000000000003" customHeight="1" x14ac:dyDescent="0.25">
      <c r="A4" s="40"/>
      <c r="B4" s="243" t="s">
        <v>370</v>
      </c>
      <c r="C4" s="243"/>
      <c r="D4" s="243"/>
      <c r="E4" s="243"/>
      <c r="F4" s="243"/>
      <c r="G4" s="243"/>
      <c r="H4" s="243"/>
      <c r="I4" s="243"/>
      <c r="J4" s="32"/>
      <c r="K4" s="10"/>
      <c r="L4" s="10"/>
      <c r="M4" s="10"/>
      <c r="N4" s="10"/>
    </row>
    <row r="5" spans="1:14" s="112" customFormat="1" ht="12" customHeight="1" x14ac:dyDescent="0.25">
      <c r="A5" s="19"/>
      <c r="B5" s="20"/>
      <c r="C5" s="21"/>
      <c r="D5" s="114"/>
      <c r="E5" s="117" t="s">
        <v>358</v>
      </c>
      <c r="F5" s="114"/>
      <c r="G5" s="114"/>
      <c r="H5" s="114"/>
      <c r="I5" s="114"/>
      <c r="J5" s="32"/>
      <c r="K5" s="10"/>
      <c r="L5" s="10"/>
      <c r="M5" s="10"/>
      <c r="N5" s="10"/>
    </row>
    <row r="6" spans="1:14" s="112" customFormat="1" ht="18" customHeight="1" x14ac:dyDescent="0.25">
      <c r="A6" s="19"/>
      <c r="B6" s="183" t="s">
        <v>371</v>
      </c>
      <c r="C6" s="116"/>
      <c r="D6" s="187" t="s">
        <v>359</v>
      </c>
      <c r="E6" s="118"/>
      <c r="F6" s="273" t="s">
        <v>366</v>
      </c>
      <c r="G6" s="275"/>
      <c r="H6" s="273" t="s">
        <v>367</v>
      </c>
      <c r="I6" s="275"/>
      <c r="J6" s="32"/>
      <c r="K6" s="10"/>
      <c r="L6" s="10"/>
      <c r="M6" s="10"/>
      <c r="N6" s="10"/>
    </row>
    <row r="7" spans="1:14" s="112" customFormat="1" ht="18" customHeight="1" x14ac:dyDescent="0.25">
      <c r="A7" s="19"/>
      <c r="B7" s="183" t="s">
        <v>372</v>
      </c>
      <c r="C7" s="116"/>
      <c r="D7" s="187" t="s">
        <v>360</v>
      </c>
      <c r="E7" s="118"/>
      <c r="F7" s="273"/>
      <c r="G7" s="276"/>
      <c r="H7" s="274"/>
      <c r="I7" s="276"/>
      <c r="J7" s="32"/>
      <c r="K7" s="10"/>
      <c r="L7" s="10"/>
      <c r="M7" s="10"/>
      <c r="N7" s="10"/>
    </row>
    <row r="8" spans="1:14" s="143" customFormat="1" ht="18" customHeight="1" x14ac:dyDescent="0.25">
      <c r="A8" s="19"/>
      <c r="B8" s="183" t="s">
        <v>364</v>
      </c>
      <c r="C8" s="142"/>
      <c r="D8" s="187"/>
      <c r="E8" s="37"/>
      <c r="F8" s="187"/>
      <c r="G8" s="43"/>
      <c r="H8" s="187"/>
      <c r="I8" s="43"/>
      <c r="J8" s="32"/>
      <c r="K8" s="10"/>
      <c r="L8" s="10"/>
      <c r="M8" s="10"/>
      <c r="N8" s="10"/>
    </row>
    <row r="9" spans="1:14" s="112" customFormat="1" ht="9.9499999999999993" customHeight="1" x14ac:dyDescent="0.25">
      <c r="A9" s="19"/>
      <c r="B9" s="184"/>
      <c r="C9" s="21"/>
      <c r="D9" s="187"/>
      <c r="E9" s="31"/>
      <c r="F9" s="187"/>
      <c r="G9" s="114"/>
      <c r="H9" s="187"/>
      <c r="I9" s="114"/>
      <c r="J9" s="32"/>
      <c r="K9" s="10"/>
      <c r="L9" s="10"/>
      <c r="M9" s="10"/>
      <c r="N9" s="10"/>
    </row>
    <row r="10" spans="1:14" s="112" customFormat="1" ht="18" customHeight="1" x14ac:dyDescent="0.25">
      <c r="A10" s="19"/>
      <c r="B10" s="183" t="s">
        <v>371</v>
      </c>
      <c r="C10" s="116"/>
      <c r="D10" s="187" t="s">
        <v>359</v>
      </c>
      <c r="E10" s="118"/>
      <c r="F10" s="273" t="s">
        <v>366</v>
      </c>
      <c r="G10" s="275"/>
      <c r="H10" s="273" t="s">
        <v>367</v>
      </c>
      <c r="I10" s="275"/>
      <c r="J10" s="32"/>
      <c r="K10" s="10"/>
      <c r="L10" s="10"/>
      <c r="M10" s="10"/>
      <c r="N10" s="10"/>
    </row>
    <row r="11" spans="1:14" s="112" customFormat="1" ht="18" customHeight="1" x14ac:dyDescent="0.25">
      <c r="A11" s="19"/>
      <c r="B11" s="183" t="s">
        <v>372</v>
      </c>
      <c r="C11" s="116"/>
      <c r="D11" s="187" t="s">
        <v>360</v>
      </c>
      <c r="E11" s="118"/>
      <c r="F11" s="273"/>
      <c r="G11" s="276"/>
      <c r="H11" s="274"/>
      <c r="I11" s="276"/>
      <c r="J11" s="32"/>
      <c r="K11" s="10"/>
      <c r="L11" s="10"/>
      <c r="M11" s="10"/>
      <c r="N11" s="10"/>
    </row>
    <row r="12" spans="1:14" s="143" customFormat="1" ht="18" customHeight="1" x14ac:dyDescent="0.25">
      <c r="A12" s="19"/>
      <c r="B12" s="183" t="s">
        <v>364</v>
      </c>
      <c r="C12" s="142"/>
      <c r="D12" s="187"/>
      <c r="E12" s="37"/>
      <c r="F12" s="187"/>
      <c r="G12" s="43"/>
      <c r="H12" s="187"/>
      <c r="I12" s="43"/>
      <c r="J12" s="32"/>
      <c r="K12" s="10"/>
      <c r="L12" s="10"/>
      <c r="M12" s="10"/>
      <c r="N12" s="10"/>
    </row>
    <row r="13" spans="1:14" s="112" customFormat="1" ht="9.9499999999999993" customHeight="1" x14ac:dyDescent="0.25">
      <c r="A13" s="19"/>
      <c r="B13" s="184"/>
      <c r="C13" s="21"/>
      <c r="D13" s="187"/>
      <c r="E13" s="31"/>
      <c r="F13" s="187"/>
      <c r="G13" s="114"/>
      <c r="H13" s="187"/>
      <c r="I13" s="114"/>
      <c r="J13" s="32"/>
      <c r="K13" s="10"/>
      <c r="L13" s="10"/>
      <c r="M13" s="10"/>
      <c r="N13" s="10"/>
    </row>
    <row r="14" spans="1:14" s="112" customFormat="1" ht="18" customHeight="1" x14ac:dyDescent="0.25">
      <c r="A14" s="19"/>
      <c r="B14" s="183" t="s">
        <v>371</v>
      </c>
      <c r="C14" s="116"/>
      <c r="D14" s="187" t="s">
        <v>359</v>
      </c>
      <c r="E14" s="118"/>
      <c r="F14" s="273" t="s">
        <v>366</v>
      </c>
      <c r="G14" s="275"/>
      <c r="H14" s="273" t="s">
        <v>367</v>
      </c>
      <c r="I14" s="275"/>
      <c r="J14" s="32"/>
      <c r="K14" s="10"/>
      <c r="L14" s="10"/>
      <c r="M14" s="10"/>
      <c r="N14" s="10"/>
    </row>
    <row r="15" spans="1:14" s="112" customFormat="1" ht="18" customHeight="1" x14ac:dyDescent="0.25">
      <c r="A15" s="19"/>
      <c r="B15" s="183" t="s">
        <v>372</v>
      </c>
      <c r="C15" s="116"/>
      <c r="D15" s="187" t="s">
        <v>360</v>
      </c>
      <c r="E15" s="118"/>
      <c r="F15" s="273"/>
      <c r="G15" s="276"/>
      <c r="H15" s="274"/>
      <c r="I15" s="276"/>
      <c r="J15" s="32"/>
      <c r="K15" s="10"/>
      <c r="L15" s="10"/>
      <c r="M15" s="10"/>
      <c r="N15" s="10"/>
    </row>
    <row r="16" spans="1:14" s="143" customFormat="1" ht="18" customHeight="1" x14ac:dyDescent="0.25">
      <c r="A16" s="19"/>
      <c r="B16" s="183" t="s">
        <v>364</v>
      </c>
      <c r="C16" s="142"/>
      <c r="D16" s="187"/>
      <c r="E16" s="37"/>
      <c r="F16" s="187"/>
      <c r="G16" s="43"/>
      <c r="H16" s="187"/>
      <c r="I16" s="43"/>
      <c r="J16" s="32"/>
      <c r="K16" s="10"/>
      <c r="L16" s="10"/>
      <c r="M16" s="10"/>
      <c r="N16" s="10"/>
    </row>
    <row r="17" spans="1:14" s="112" customFormat="1" ht="9.9499999999999993" customHeight="1" x14ac:dyDescent="0.25">
      <c r="A17" s="19"/>
      <c r="B17" s="184"/>
      <c r="C17" s="21"/>
      <c r="D17" s="187"/>
      <c r="E17" s="31"/>
      <c r="F17" s="187"/>
      <c r="G17" s="114"/>
      <c r="H17" s="187"/>
      <c r="I17" s="114"/>
      <c r="J17" s="32"/>
      <c r="K17" s="10"/>
      <c r="L17" s="10"/>
      <c r="M17" s="10"/>
      <c r="N17" s="10"/>
    </row>
    <row r="18" spans="1:14" s="112" customFormat="1" ht="18" customHeight="1" x14ac:dyDescent="0.25">
      <c r="A18" s="19"/>
      <c r="B18" s="183" t="s">
        <v>371</v>
      </c>
      <c r="C18" s="116"/>
      <c r="D18" s="187" t="s">
        <v>359</v>
      </c>
      <c r="E18" s="118"/>
      <c r="F18" s="273" t="s">
        <v>366</v>
      </c>
      <c r="G18" s="275"/>
      <c r="H18" s="273" t="s">
        <v>367</v>
      </c>
      <c r="I18" s="275"/>
      <c r="J18" s="32"/>
      <c r="K18" s="10"/>
      <c r="L18" s="10"/>
      <c r="M18" s="10"/>
      <c r="N18" s="10"/>
    </row>
    <row r="19" spans="1:14" s="112" customFormat="1" ht="18" customHeight="1" x14ac:dyDescent="0.25">
      <c r="A19" s="19"/>
      <c r="B19" s="183" t="s">
        <v>372</v>
      </c>
      <c r="C19" s="116"/>
      <c r="D19" s="187" t="s">
        <v>360</v>
      </c>
      <c r="E19" s="118"/>
      <c r="F19" s="273"/>
      <c r="G19" s="276"/>
      <c r="H19" s="274"/>
      <c r="I19" s="276"/>
      <c r="J19" s="32"/>
      <c r="K19" s="10"/>
      <c r="L19" s="10"/>
      <c r="M19" s="10"/>
      <c r="N19" s="10"/>
    </row>
    <row r="20" spans="1:14" s="143" customFormat="1" ht="18" customHeight="1" x14ac:dyDescent="0.25">
      <c r="A20" s="19"/>
      <c r="B20" s="183" t="s">
        <v>364</v>
      </c>
      <c r="C20" s="142"/>
      <c r="D20" s="187"/>
      <c r="E20" s="37"/>
      <c r="F20" s="187"/>
      <c r="G20" s="43"/>
      <c r="H20" s="187"/>
      <c r="I20" s="43"/>
      <c r="J20" s="32"/>
      <c r="K20" s="10"/>
      <c r="L20" s="10"/>
      <c r="M20" s="10"/>
      <c r="N20" s="10"/>
    </row>
    <row r="21" spans="1:14" s="112" customFormat="1" ht="9.9499999999999993" customHeight="1" x14ac:dyDescent="0.25">
      <c r="A21" s="19"/>
      <c r="B21" s="184"/>
      <c r="C21" s="21"/>
      <c r="D21" s="187"/>
      <c r="E21" s="31"/>
      <c r="F21" s="187"/>
      <c r="G21" s="114"/>
      <c r="H21" s="187"/>
      <c r="I21" s="114"/>
      <c r="J21" s="32"/>
      <c r="K21" s="10"/>
      <c r="L21" s="10"/>
      <c r="M21" s="10"/>
      <c r="N21" s="10"/>
    </row>
    <row r="22" spans="1:14" s="112" customFormat="1" ht="18" customHeight="1" x14ac:dyDescent="0.25">
      <c r="A22" s="19"/>
      <c r="B22" s="183" t="s">
        <v>371</v>
      </c>
      <c r="C22" s="116"/>
      <c r="D22" s="187" t="s">
        <v>359</v>
      </c>
      <c r="E22" s="118"/>
      <c r="F22" s="273" t="s">
        <v>366</v>
      </c>
      <c r="G22" s="275"/>
      <c r="H22" s="273" t="s">
        <v>367</v>
      </c>
      <c r="I22" s="275"/>
      <c r="J22" s="32"/>
      <c r="K22" s="10"/>
      <c r="L22" s="10"/>
      <c r="M22" s="10"/>
      <c r="N22" s="10"/>
    </row>
    <row r="23" spans="1:14" s="112" customFormat="1" ht="18" customHeight="1" x14ac:dyDescent="0.25">
      <c r="A23" s="19"/>
      <c r="B23" s="183" t="s">
        <v>372</v>
      </c>
      <c r="C23" s="116"/>
      <c r="D23" s="187" t="s">
        <v>360</v>
      </c>
      <c r="E23" s="118"/>
      <c r="F23" s="273"/>
      <c r="G23" s="276"/>
      <c r="H23" s="274"/>
      <c r="I23" s="276"/>
      <c r="J23" s="32"/>
      <c r="K23" s="10"/>
      <c r="L23" s="10"/>
      <c r="M23" s="10"/>
      <c r="N23" s="10"/>
    </row>
    <row r="24" spans="1:14" s="143" customFormat="1" ht="18" customHeight="1" x14ac:dyDescent="0.25">
      <c r="A24" s="19"/>
      <c r="B24" s="183" t="s">
        <v>364</v>
      </c>
      <c r="C24" s="142"/>
      <c r="D24" s="187"/>
      <c r="E24" s="37"/>
      <c r="F24" s="187"/>
      <c r="G24" s="43"/>
      <c r="H24" s="187"/>
      <c r="I24" s="43"/>
      <c r="J24" s="32"/>
      <c r="K24" s="10"/>
      <c r="L24" s="10"/>
      <c r="M24" s="10"/>
      <c r="N24" s="10"/>
    </row>
    <row r="25" spans="1:14" s="112" customFormat="1" ht="9.9499999999999993" customHeight="1" x14ac:dyDescent="0.25">
      <c r="A25" s="19"/>
      <c r="B25" s="184"/>
      <c r="C25" s="21"/>
      <c r="D25" s="187"/>
      <c r="E25" s="31"/>
      <c r="F25" s="187"/>
      <c r="G25" s="114"/>
      <c r="H25" s="187"/>
      <c r="I25" s="114"/>
      <c r="J25" s="32"/>
      <c r="K25" s="10"/>
      <c r="L25" s="10"/>
      <c r="M25" s="10"/>
      <c r="N25" s="10"/>
    </row>
    <row r="26" spans="1:14" s="112" customFormat="1" ht="18" customHeight="1" x14ac:dyDescent="0.25">
      <c r="A26" s="19"/>
      <c r="B26" s="183" t="s">
        <v>371</v>
      </c>
      <c r="C26" s="116"/>
      <c r="D26" s="187" t="s">
        <v>359</v>
      </c>
      <c r="E26" s="118"/>
      <c r="F26" s="273" t="s">
        <v>366</v>
      </c>
      <c r="G26" s="275"/>
      <c r="H26" s="273" t="s">
        <v>367</v>
      </c>
      <c r="I26" s="275"/>
      <c r="J26" s="32"/>
      <c r="K26" s="10"/>
      <c r="L26" s="10"/>
      <c r="M26" s="10"/>
      <c r="N26" s="10"/>
    </row>
    <row r="27" spans="1:14" s="112" customFormat="1" ht="18" customHeight="1" x14ac:dyDescent="0.25">
      <c r="A27" s="19"/>
      <c r="B27" s="183" t="s">
        <v>372</v>
      </c>
      <c r="C27" s="116"/>
      <c r="D27" s="187" t="s">
        <v>360</v>
      </c>
      <c r="E27" s="118"/>
      <c r="F27" s="273"/>
      <c r="G27" s="276"/>
      <c r="H27" s="274"/>
      <c r="I27" s="276"/>
      <c r="J27" s="32"/>
      <c r="K27" s="10"/>
      <c r="L27" s="10"/>
      <c r="M27" s="10"/>
      <c r="N27" s="10"/>
    </row>
    <row r="28" spans="1:14" s="143" customFormat="1" ht="18" customHeight="1" x14ac:dyDescent="0.25">
      <c r="A28" s="19"/>
      <c r="B28" s="183" t="s">
        <v>364</v>
      </c>
      <c r="C28" s="142"/>
      <c r="D28" s="187"/>
      <c r="E28" s="37"/>
      <c r="F28" s="187"/>
      <c r="G28" s="43"/>
      <c r="H28" s="187"/>
      <c r="I28" s="43"/>
      <c r="J28" s="32"/>
      <c r="K28" s="10"/>
      <c r="L28" s="10"/>
      <c r="M28" s="10"/>
      <c r="N28" s="10"/>
    </row>
    <row r="29" spans="1:14" s="112" customFormat="1" ht="9.9499999999999993" customHeight="1" x14ac:dyDescent="0.25">
      <c r="A29" s="19"/>
      <c r="B29" s="184"/>
      <c r="C29" s="21"/>
      <c r="D29" s="187"/>
      <c r="E29" s="31"/>
      <c r="F29" s="187"/>
      <c r="G29" s="114"/>
      <c r="H29" s="187"/>
      <c r="I29" s="114"/>
      <c r="J29" s="32"/>
      <c r="K29" s="10"/>
      <c r="L29" s="10"/>
      <c r="M29" s="10"/>
      <c r="N29" s="10"/>
    </row>
    <row r="30" spans="1:14" s="112" customFormat="1" ht="18" customHeight="1" x14ac:dyDescent="0.25">
      <c r="A30" s="19"/>
      <c r="B30" s="183" t="s">
        <v>371</v>
      </c>
      <c r="C30" s="116"/>
      <c r="D30" s="187" t="s">
        <v>359</v>
      </c>
      <c r="E30" s="118"/>
      <c r="F30" s="273" t="s">
        <v>366</v>
      </c>
      <c r="G30" s="275"/>
      <c r="H30" s="273" t="s">
        <v>367</v>
      </c>
      <c r="I30" s="275"/>
      <c r="J30" s="32"/>
      <c r="K30" s="10"/>
      <c r="L30" s="10"/>
      <c r="M30" s="10"/>
      <c r="N30" s="10"/>
    </row>
    <row r="31" spans="1:14" s="112" customFormat="1" ht="18" customHeight="1" x14ac:dyDescent="0.25">
      <c r="A31" s="19"/>
      <c r="B31" s="183" t="s">
        <v>372</v>
      </c>
      <c r="C31" s="116"/>
      <c r="D31" s="187" t="s">
        <v>360</v>
      </c>
      <c r="E31" s="118"/>
      <c r="F31" s="273"/>
      <c r="G31" s="276"/>
      <c r="H31" s="274"/>
      <c r="I31" s="276"/>
      <c r="J31" s="32"/>
      <c r="K31" s="10"/>
      <c r="L31" s="10"/>
      <c r="M31" s="10"/>
      <c r="N31" s="10"/>
    </row>
    <row r="32" spans="1:14" s="143" customFormat="1" ht="18" customHeight="1" x14ac:dyDescent="0.25">
      <c r="A32" s="19"/>
      <c r="B32" s="183" t="s">
        <v>364</v>
      </c>
      <c r="C32" s="142"/>
      <c r="D32" s="187"/>
      <c r="E32" s="37"/>
      <c r="F32" s="187"/>
      <c r="G32" s="43"/>
      <c r="H32" s="187"/>
      <c r="I32" s="43"/>
      <c r="J32" s="32"/>
      <c r="K32" s="10"/>
      <c r="L32" s="10"/>
      <c r="M32" s="10"/>
      <c r="N32" s="10"/>
    </row>
    <row r="33" spans="1:14" s="112" customFormat="1" ht="9.9499999999999993" customHeight="1" x14ac:dyDescent="0.25">
      <c r="A33" s="19"/>
      <c r="B33" s="184"/>
      <c r="C33" s="21"/>
      <c r="D33" s="187"/>
      <c r="E33" s="31"/>
      <c r="F33" s="187"/>
      <c r="G33" s="114"/>
      <c r="H33" s="187"/>
      <c r="I33" s="114"/>
      <c r="J33" s="32"/>
      <c r="K33" s="10"/>
      <c r="L33" s="10"/>
      <c r="M33" s="10"/>
      <c r="N33" s="10"/>
    </row>
    <row r="34" spans="1:14" s="112" customFormat="1" ht="18" customHeight="1" x14ac:dyDescent="0.25">
      <c r="A34" s="19"/>
      <c r="B34" s="183" t="s">
        <v>371</v>
      </c>
      <c r="C34" s="116"/>
      <c r="D34" s="187" t="s">
        <v>359</v>
      </c>
      <c r="E34" s="118"/>
      <c r="F34" s="273" t="s">
        <v>366</v>
      </c>
      <c r="G34" s="275"/>
      <c r="H34" s="273" t="s">
        <v>367</v>
      </c>
      <c r="I34" s="275"/>
      <c r="J34" s="32"/>
      <c r="K34" s="10"/>
      <c r="L34" s="10"/>
      <c r="M34" s="10"/>
      <c r="N34" s="10"/>
    </row>
    <row r="35" spans="1:14" s="112" customFormat="1" ht="18" customHeight="1" x14ac:dyDescent="0.25">
      <c r="A35" s="19"/>
      <c r="B35" s="183" t="s">
        <v>372</v>
      </c>
      <c r="C35" s="116"/>
      <c r="D35" s="187" t="s">
        <v>360</v>
      </c>
      <c r="E35" s="118"/>
      <c r="F35" s="273"/>
      <c r="G35" s="276"/>
      <c r="H35" s="274"/>
      <c r="I35" s="276"/>
      <c r="J35" s="32"/>
      <c r="K35" s="10"/>
      <c r="L35" s="10"/>
      <c r="M35" s="10"/>
      <c r="N35" s="10"/>
    </row>
    <row r="36" spans="1:14" s="143" customFormat="1" ht="18" customHeight="1" x14ac:dyDescent="0.25">
      <c r="A36" s="19"/>
      <c r="B36" s="183" t="s">
        <v>364</v>
      </c>
      <c r="C36" s="142"/>
      <c r="D36" s="187"/>
      <c r="E36" s="37"/>
      <c r="F36" s="187"/>
      <c r="G36" s="43"/>
      <c r="H36" s="187"/>
      <c r="I36" s="43"/>
      <c r="J36" s="32"/>
      <c r="K36" s="10"/>
      <c r="L36" s="10"/>
      <c r="M36" s="10"/>
      <c r="N36" s="10"/>
    </row>
    <row r="37" spans="1:14" s="112" customFormat="1" ht="9.9499999999999993" customHeight="1" x14ac:dyDescent="0.25">
      <c r="A37" s="19"/>
      <c r="B37" s="184"/>
      <c r="C37" s="21"/>
      <c r="D37" s="187"/>
      <c r="E37" s="31"/>
      <c r="F37" s="187"/>
      <c r="G37" s="114"/>
      <c r="H37" s="187"/>
      <c r="I37" s="114"/>
      <c r="J37" s="32"/>
      <c r="K37" s="10"/>
      <c r="L37" s="10"/>
      <c r="M37" s="10"/>
      <c r="N37" s="10"/>
    </row>
    <row r="38" spans="1:14" s="112" customFormat="1" ht="18" customHeight="1" x14ac:dyDescent="0.25">
      <c r="A38" s="19"/>
      <c r="B38" s="183" t="s">
        <v>371</v>
      </c>
      <c r="C38" s="116"/>
      <c r="D38" s="187" t="s">
        <v>359</v>
      </c>
      <c r="E38" s="118"/>
      <c r="F38" s="273" t="s">
        <v>366</v>
      </c>
      <c r="G38" s="275"/>
      <c r="H38" s="273" t="s">
        <v>367</v>
      </c>
      <c r="I38" s="275"/>
      <c r="J38" s="32"/>
      <c r="K38" s="10"/>
      <c r="L38" s="10"/>
      <c r="M38" s="10"/>
      <c r="N38" s="10"/>
    </row>
    <row r="39" spans="1:14" s="112" customFormat="1" ht="18" customHeight="1" x14ac:dyDescent="0.25">
      <c r="A39" s="19"/>
      <c r="B39" s="183" t="s">
        <v>372</v>
      </c>
      <c r="C39" s="116"/>
      <c r="D39" s="187" t="s">
        <v>360</v>
      </c>
      <c r="E39" s="118"/>
      <c r="F39" s="273"/>
      <c r="G39" s="276"/>
      <c r="H39" s="274"/>
      <c r="I39" s="276"/>
      <c r="J39" s="32"/>
      <c r="K39" s="10"/>
      <c r="L39" s="10"/>
      <c r="M39" s="10"/>
      <c r="N39" s="10"/>
    </row>
    <row r="40" spans="1:14" s="143" customFormat="1" ht="18" customHeight="1" x14ac:dyDescent="0.25">
      <c r="A40" s="19"/>
      <c r="B40" s="183" t="s">
        <v>364</v>
      </c>
      <c r="C40" s="142"/>
      <c r="D40" s="187"/>
      <c r="E40" s="37"/>
      <c r="F40" s="187"/>
      <c r="G40" s="43"/>
      <c r="H40" s="187"/>
      <c r="I40" s="43"/>
      <c r="J40" s="32"/>
      <c r="K40" s="10"/>
      <c r="L40" s="10"/>
      <c r="M40" s="10"/>
      <c r="N40" s="10"/>
    </row>
    <row r="41" spans="1:14" s="112" customFormat="1" ht="9.9499999999999993" customHeight="1" x14ac:dyDescent="0.25">
      <c r="A41" s="19"/>
      <c r="B41" s="184"/>
      <c r="C41" s="21"/>
      <c r="D41" s="187"/>
      <c r="E41" s="31"/>
      <c r="F41" s="187"/>
      <c r="G41" s="114"/>
      <c r="H41" s="187"/>
      <c r="I41" s="114"/>
      <c r="J41" s="32"/>
      <c r="K41" s="10"/>
      <c r="L41" s="10"/>
      <c r="M41" s="10"/>
      <c r="N41" s="10"/>
    </row>
    <row r="42" spans="1:14" s="112" customFormat="1" ht="18" customHeight="1" x14ac:dyDescent="0.25">
      <c r="A42" s="19"/>
      <c r="B42" s="183" t="s">
        <v>371</v>
      </c>
      <c r="C42" s="116"/>
      <c r="D42" s="187" t="s">
        <v>359</v>
      </c>
      <c r="E42" s="118"/>
      <c r="F42" s="273" t="s">
        <v>366</v>
      </c>
      <c r="G42" s="275"/>
      <c r="H42" s="273" t="s">
        <v>367</v>
      </c>
      <c r="I42" s="275"/>
      <c r="J42" s="32"/>
      <c r="K42" s="10"/>
      <c r="L42" s="10"/>
      <c r="M42" s="10"/>
      <c r="N42" s="10"/>
    </row>
    <row r="43" spans="1:14" s="112" customFormat="1" ht="18" customHeight="1" x14ac:dyDescent="0.25">
      <c r="A43" s="19"/>
      <c r="B43" s="183" t="s">
        <v>372</v>
      </c>
      <c r="C43" s="116"/>
      <c r="D43" s="187" t="s">
        <v>360</v>
      </c>
      <c r="E43" s="118"/>
      <c r="F43" s="273"/>
      <c r="G43" s="276"/>
      <c r="H43" s="274"/>
      <c r="I43" s="276"/>
      <c r="J43" s="32"/>
      <c r="K43" s="10"/>
      <c r="L43" s="10"/>
      <c r="M43" s="10"/>
      <c r="N43" s="10"/>
    </row>
    <row r="44" spans="1:14" s="143" customFormat="1" ht="18" customHeight="1" x14ac:dyDescent="0.25">
      <c r="A44" s="19"/>
      <c r="B44" s="183" t="s">
        <v>364</v>
      </c>
      <c r="C44" s="142"/>
      <c r="D44" s="187"/>
      <c r="E44" s="37"/>
      <c r="F44" s="187"/>
      <c r="G44" s="43"/>
      <c r="H44" s="187"/>
      <c r="I44" s="43"/>
      <c r="J44" s="32"/>
      <c r="K44" s="10"/>
      <c r="L44" s="10"/>
      <c r="M44" s="10"/>
      <c r="N44" s="10"/>
    </row>
    <row r="45" spans="1:14" s="112" customFormat="1" ht="9.9499999999999993" customHeight="1" x14ac:dyDescent="0.25">
      <c r="A45" s="19"/>
      <c r="B45" s="184"/>
      <c r="C45" s="21"/>
      <c r="D45" s="187"/>
      <c r="E45" s="31"/>
      <c r="F45" s="187"/>
      <c r="G45" s="114"/>
      <c r="H45" s="187"/>
      <c r="I45" s="114"/>
      <c r="J45" s="32"/>
      <c r="K45" s="10"/>
      <c r="L45" s="10"/>
      <c r="M45" s="10"/>
      <c r="N45" s="10"/>
    </row>
    <row r="46" spans="1:14" s="112" customFormat="1" ht="18" customHeight="1" x14ac:dyDescent="0.25">
      <c r="A46" s="19"/>
      <c r="B46" s="183" t="s">
        <v>371</v>
      </c>
      <c r="C46" s="116"/>
      <c r="D46" s="187" t="s">
        <v>359</v>
      </c>
      <c r="E46" s="118"/>
      <c r="F46" s="273" t="s">
        <v>366</v>
      </c>
      <c r="G46" s="275"/>
      <c r="H46" s="273" t="s">
        <v>367</v>
      </c>
      <c r="I46" s="275"/>
      <c r="J46" s="32"/>
      <c r="K46" s="10"/>
      <c r="L46" s="10"/>
      <c r="M46" s="10"/>
      <c r="N46" s="10"/>
    </row>
    <row r="47" spans="1:14" s="112" customFormat="1" ht="18" customHeight="1" x14ac:dyDescent="0.25">
      <c r="A47" s="19"/>
      <c r="B47" s="183" t="s">
        <v>372</v>
      </c>
      <c r="C47" s="116"/>
      <c r="D47" s="187" t="s">
        <v>360</v>
      </c>
      <c r="E47" s="118"/>
      <c r="F47" s="273"/>
      <c r="G47" s="276"/>
      <c r="H47" s="274"/>
      <c r="I47" s="276"/>
      <c r="J47" s="32"/>
      <c r="K47" s="10"/>
      <c r="L47" s="10"/>
      <c r="M47" s="10"/>
      <c r="N47" s="10"/>
    </row>
    <row r="48" spans="1:14" s="143" customFormat="1" ht="18" customHeight="1" x14ac:dyDescent="0.25">
      <c r="A48" s="19"/>
      <c r="B48" s="183" t="s">
        <v>364</v>
      </c>
      <c r="C48" s="142"/>
      <c r="D48" s="187"/>
      <c r="E48" s="37"/>
      <c r="F48" s="187"/>
      <c r="G48" s="43"/>
      <c r="H48" s="187"/>
      <c r="I48" s="43"/>
      <c r="J48" s="32"/>
      <c r="K48" s="10"/>
      <c r="L48" s="10"/>
      <c r="M48" s="10"/>
      <c r="N48" s="10"/>
    </row>
    <row r="49" spans="1:14" s="112" customFormat="1" ht="9.9499999999999993" customHeight="1" x14ac:dyDescent="0.25">
      <c r="A49" s="19"/>
      <c r="B49" s="184"/>
      <c r="C49" s="21"/>
      <c r="D49" s="187"/>
      <c r="E49" s="31"/>
      <c r="F49" s="187"/>
      <c r="G49" s="114"/>
      <c r="H49" s="187"/>
      <c r="I49" s="114"/>
      <c r="J49" s="32"/>
      <c r="K49" s="10"/>
      <c r="L49" s="10"/>
      <c r="M49" s="10"/>
      <c r="N49" s="10"/>
    </row>
    <row r="50" spans="1:14" s="112" customFormat="1" ht="18" customHeight="1" x14ac:dyDescent="0.25">
      <c r="A50" s="19"/>
      <c r="B50" s="183" t="s">
        <v>371</v>
      </c>
      <c r="C50" s="116"/>
      <c r="D50" s="187" t="s">
        <v>359</v>
      </c>
      <c r="E50" s="118"/>
      <c r="F50" s="273" t="s">
        <v>366</v>
      </c>
      <c r="G50" s="275"/>
      <c r="H50" s="273" t="s">
        <v>367</v>
      </c>
      <c r="I50" s="275"/>
      <c r="J50" s="32"/>
      <c r="K50" s="10"/>
      <c r="L50" s="10"/>
      <c r="M50" s="10"/>
      <c r="N50" s="10"/>
    </row>
    <row r="51" spans="1:14" s="112" customFormat="1" ht="18" customHeight="1" x14ac:dyDescent="0.25">
      <c r="A51" s="19"/>
      <c r="B51" s="183" t="s">
        <v>372</v>
      </c>
      <c r="C51" s="116"/>
      <c r="D51" s="187" t="s">
        <v>360</v>
      </c>
      <c r="E51" s="118"/>
      <c r="F51" s="273"/>
      <c r="G51" s="276"/>
      <c r="H51" s="274"/>
      <c r="I51" s="276"/>
      <c r="J51" s="32"/>
      <c r="K51" s="10"/>
      <c r="L51" s="10"/>
      <c r="M51" s="10"/>
      <c r="N51" s="10"/>
    </row>
    <row r="52" spans="1:14" s="143" customFormat="1" ht="18" customHeight="1" x14ac:dyDescent="0.25">
      <c r="A52" s="19"/>
      <c r="B52" s="183" t="s">
        <v>364</v>
      </c>
      <c r="C52" s="142"/>
      <c r="D52" s="187"/>
      <c r="E52" s="37"/>
      <c r="F52" s="187"/>
      <c r="G52" s="43"/>
      <c r="H52" s="187"/>
      <c r="I52" s="43"/>
      <c r="J52" s="32"/>
      <c r="K52" s="10"/>
      <c r="L52" s="10"/>
      <c r="M52" s="10"/>
      <c r="N52" s="10"/>
    </row>
    <row r="53" spans="1:14" s="112" customFormat="1" ht="9.9499999999999993" customHeight="1" x14ac:dyDescent="0.25">
      <c r="A53" s="19"/>
      <c r="B53" s="184"/>
      <c r="C53" s="21"/>
      <c r="D53" s="187"/>
      <c r="E53" s="31"/>
      <c r="F53" s="187"/>
      <c r="G53" s="114"/>
      <c r="H53" s="187"/>
      <c r="I53" s="114"/>
      <c r="J53" s="32"/>
      <c r="K53" s="10"/>
      <c r="L53" s="10"/>
      <c r="M53" s="10"/>
      <c r="N53" s="10"/>
    </row>
    <row r="54" spans="1:14" s="112" customFormat="1" ht="18" customHeight="1" x14ac:dyDescent="0.25">
      <c r="A54" s="19"/>
      <c r="B54" s="183" t="s">
        <v>371</v>
      </c>
      <c r="C54" s="116"/>
      <c r="D54" s="187" t="s">
        <v>359</v>
      </c>
      <c r="E54" s="118"/>
      <c r="F54" s="273" t="s">
        <v>366</v>
      </c>
      <c r="G54" s="275"/>
      <c r="H54" s="273" t="s">
        <v>367</v>
      </c>
      <c r="I54" s="275"/>
      <c r="J54" s="32"/>
      <c r="K54" s="10"/>
      <c r="L54" s="10"/>
      <c r="M54" s="10"/>
      <c r="N54" s="10"/>
    </row>
    <row r="55" spans="1:14" s="112" customFormat="1" ht="18" customHeight="1" x14ac:dyDescent="0.25">
      <c r="A55" s="19"/>
      <c r="B55" s="183" t="s">
        <v>372</v>
      </c>
      <c r="C55" s="116"/>
      <c r="D55" s="187" t="s">
        <v>360</v>
      </c>
      <c r="E55" s="118"/>
      <c r="F55" s="273"/>
      <c r="G55" s="276"/>
      <c r="H55" s="274"/>
      <c r="I55" s="276"/>
      <c r="J55" s="32"/>
      <c r="K55" s="10"/>
      <c r="L55" s="10"/>
      <c r="M55" s="10"/>
      <c r="N55" s="10"/>
    </row>
    <row r="56" spans="1:14" s="143" customFormat="1" ht="18" customHeight="1" x14ac:dyDescent="0.25">
      <c r="A56" s="19"/>
      <c r="B56" s="183" t="s">
        <v>364</v>
      </c>
      <c r="C56" s="142"/>
      <c r="D56" s="187"/>
      <c r="E56" s="37"/>
      <c r="F56" s="187"/>
      <c r="G56" s="43"/>
      <c r="H56" s="187"/>
      <c r="I56" s="43"/>
      <c r="J56" s="32"/>
      <c r="K56" s="10"/>
      <c r="L56" s="10"/>
      <c r="M56" s="10"/>
      <c r="N56" s="10"/>
    </row>
    <row r="57" spans="1:14" s="112" customFormat="1" ht="9.9499999999999993" customHeight="1" x14ac:dyDescent="0.25">
      <c r="A57" s="19"/>
      <c r="B57" s="184"/>
      <c r="C57" s="21"/>
      <c r="D57" s="187"/>
      <c r="E57" s="31"/>
      <c r="F57" s="187"/>
      <c r="G57" s="114"/>
      <c r="H57" s="187"/>
      <c r="I57" s="114"/>
      <c r="J57" s="32"/>
      <c r="K57" s="10"/>
      <c r="L57" s="10"/>
      <c r="M57" s="10"/>
      <c r="N57" s="10"/>
    </row>
    <row r="58" spans="1:14" s="112" customFormat="1" ht="18" customHeight="1" x14ac:dyDescent="0.25">
      <c r="A58" s="19"/>
      <c r="B58" s="183" t="s">
        <v>371</v>
      </c>
      <c r="C58" s="116"/>
      <c r="D58" s="187" t="s">
        <v>359</v>
      </c>
      <c r="E58" s="118"/>
      <c r="F58" s="273" t="s">
        <v>366</v>
      </c>
      <c r="G58" s="275"/>
      <c r="H58" s="273" t="s">
        <v>367</v>
      </c>
      <c r="I58" s="275"/>
      <c r="J58" s="32"/>
      <c r="K58" s="10"/>
      <c r="L58" s="10"/>
      <c r="M58" s="10"/>
      <c r="N58" s="10"/>
    </row>
    <row r="59" spans="1:14" s="112" customFormat="1" ht="18" customHeight="1" x14ac:dyDescent="0.25">
      <c r="A59" s="19"/>
      <c r="B59" s="183" t="s">
        <v>372</v>
      </c>
      <c r="C59" s="116"/>
      <c r="D59" s="187" t="s">
        <v>360</v>
      </c>
      <c r="E59" s="118"/>
      <c r="F59" s="273"/>
      <c r="G59" s="276"/>
      <c r="H59" s="274"/>
      <c r="I59" s="276"/>
      <c r="J59" s="32"/>
      <c r="K59" s="10"/>
      <c r="L59" s="10"/>
      <c r="M59" s="10"/>
      <c r="N59" s="10"/>
    </row>
    <row r="60" spans="1:14" s="143" customFormat="1" ht="18" customHeight="1" x14ac:dyDescent="0.25">
      <c r="A60" s="19"/>
      <c r="B60" s="183" t="s">
        <v>364</v>
      </c>
      <c r="C60" s="142"/>
      <c r="D60" s="187"/>
      <c r="E60" s="37"/>
      <c r="F60" s="187"/>
      <c r="G60" s="43"/>
      <c r="H60" s="187"/>
      <c r="I60" s="43"/>
      <c r="J60" s="32"/>
      <c r="K60" s="10"/>
      <c r="L60" s="10"/>
      <c r="M60" s="10"/>
      <c r="N60" s="10"/>
    </row>
    <row r="61" spans="1:14" s="112" customFormat="1" ht="9.9499999999999993" customHeight="1" x14ac:dyDescent="0.25">
      <c r="A61" s="19"/>
      <c r="B61" s="184"/>
      <c r="C61" s="21"/>
      <c r="D61" s="187"/>
      <c r="E61" s="31"/>
      <c r="F61" s="187"/>
      <c r="G61" s="114"/>
      <c r="H61" s="187"/>
      <c r="I61" s="114"/>
      <c r="J61" s="32"/>
      <c r="K61" s="10"/>
      <c r="L61" s="10"/>
      <c r="M61" s="10"/>
      <c r="N61" s="10"/>
    </row>
    <row r="62" spans="1:14" s="112" customFormat="1" ht="18" customHeight="1" x14ac:dyDescent="0.25">
      <c r="A62" s="19"/>
      <c r="B62" s="183" t="s">
        <v>371</v>
      </c>
      <c r="C62" s="116"/>
      <c r="D62" s="187" t="s">
        <v>359</v>
      </c>
      <c r="E62" s="118"/>
      <c r="F62" s="273" t="s">
        <v>366</v>
      </c>
      <c r="G62" s="275"/>
      <c r="H62" s="273" t="s">
        <v>367</v>
      </c>
      <c r="I62" s="275"/>
      <c r="J62" s="32"/>
      <c r="K62" s="10"/>
      <c r="L62" s="10"/>
      <c r="M62" s="10"/>
      <c r="N62" s="10"/>
    </row>
    <row r="63" spans="1:14" s="112" customFormat="1" ht="18" customHeight="1" x14ac:dyDescent="0.25">
      <c r="A63" s="19"/>
      <c r="B63" s="183" t="s">
        <v>372</v>
      </c>
      <c r="C63" s="116"/>
      <c r="D63" s="187" t="s">
        <v>360</v>
      </c>
      <c r="E63" s="118"/>
      <c r="F63" s="273"/>
      <c r="G63" s="276"/>
      <c r="H63" s="274"/>
      <c r="I63" s="276"/>
      <c r="J63" s="32"/>
      <c r="K63" s="10"/>
      <c r="L63" s="10"/>
      <c r="M63" s="10"/>
      <c r="N63" s="10"/>
    </row>
    <row r="64" spans="1:14" s="143" customFormat="1" ht="18" customHeight="1" x14ac:dyDescent="0.25">
      <c r="A64" s="19"/>
      <c r="B64" s="183" t="s">
        <v>364</v>
      </c>
      <c r="C64" s="142"/>
      <c r="D64" s="187"/>
      <c r="E64" s="37"/>
      <c r="F64" s="187"/>
      <c r="G64" s="43"/>
      <c r="H64" s="187"/>
      <c r="I64" s="43"/>
      <c r="J64" s="32"/>
      <c r="K64" s="10"/>
      <c r="L64" s="10"/>
      <c r="M64" s="10"/>
      <c r="N64" s="10"/>
    </row>
    <row r="65" spans="1:14" s="112" customFormat="1" ht="9.9499999999999993" customHeight="1" x14ac:dyDescent="0.25">
      <c r="A65" s="19"/>
      <c r="B65" s="184"/>
      <c r="C65" s="21"/>
      <c r="D65" s="187"/>
      <c r="E65" s="31"/>
      <c r="F65" s="187"/>
      <c r="G65" s="114"/>
      <c r="H65" s="187"/>
      <c r="I65" s="114"/>
      <c r="J65" s="32"/>
      <c r="K65" s="10"/>
      <c r="L65" s="10"/>
      <c r="M65" s="10"/>
      <c r="N65" s="10"/>
    </row>
    <row r="66" spans="1:14" s="112" customFormat="1" ht="18" customHeight="1" x14ac:dyDescent="0.25">
      <c r="A66" s="19"/>
      <c r="B66" s="183" t="s">
        <v>371</v>
      </c>
      <c r="C66" s="116"/>
      <c r="D66" s="187" t="s">
        <v>359</v>
      </c>
      <c r="E66" s="118"/>
      <c r="F66" s="273" t="s">
        <v>366</v>
      </c>
      <c r="G66" s="275"/>
      <c r="H66" s="273" t="s">
        <v>367</v>
      </c>
      <c r="I66" s="275"/>
      <c r="J66" s="32"/>
      <c r="K66" s="10"/>
      <c r="L66" s="10"/>
      <c r="M66" s="10"/>
      <c r="N66" s="10"/>
    </row>
    <row r="67" spans="1:14" s="112" customFormat="1" ht="18" customHeight="1" x14ac:dyDescent="0.25">
      <c r="A67" s="19"/>
      <c r="B67" s="183" t="s">
        <v>372</v>
      </c>
      <c r="C67" s="116"/>
      <c r="D67" s="187" t="s">
        <v>360</v>
      </c>
      <c r="E67" s="118"/>
      <c r="F67" s="273"/>
      <c r="G67" s="276"/>
      <c r="H67" s="274"/>
      <c r="I67" s="276"/>
      <c r="J67" s="32"/>
      <c r="K67" s="10"/>
      <c r="L67" s="10"/>
      <c r="M67" s="10"/>
      <c r="N67" s="10"/>
    </row>
    <row r="68" spans="1:14" s="143" customFormat="1" ht="18" customHeight="1" x14ac:dyDescent="0.25">
      <c r="A68" s="19"/>
      <c r="B68" s="183" t="s">
        <v>364</v>
      </c>
      <c r="C68" s="142"/>
      <c r="D68" s="187"/>
      <c r="E68" s="37"/>
      <c r="F68" s="187"/>
      <c r="G68" s="43"/>
      <c r="H68" s="187"/>
      <c r="I68" s="43"/>
      <c r="J68" s="32"/>
      <c r="K68" s="10"/>
      <c r="L68" s="10"/>
      <c r="M68" s="10"/>
      <c r="N68" s="10"/>
    </row>
    <row r="69" spans="1:14" s="112" customFormat="1" ht="9.9499999999999993" customHeight="1" x14ac:dyDescent="0.25">
      <c r="A69" s="19"/>
      <c r="B69" s="184"/>
      <c r="C69" s="21"/>
      <c r="D69" s="187"/>
      <c r="E69" s="31"/>
      <c r="F69" s="187"/>
      <c r="G69" s="114"/>
      <c r="H69" s="187"/>
      <c r="I69" s="114"/>
      <c r="J69" s="32"/>
      <c r="K69" s="10"/>
      <c r="L69" s="10"/>
      <c r="M69" s="10"/>
      <c r="N69" s="10"/>
    </row>
    <row r="70" spans="1:14" s="112" customFormat="1" ht="18" customHeight="1" x14ac:dyDescent="0.25">
      <c r="A70" s="19"/>
      <c r="B70" s="183" t="s">
        <v>371</v>
      </c>
      <c r="C70" s="116"/>
      <c r="D70" s="187" t="s">
        <v>359</v>
      </c>
      <c r="E70" s="118"/>
      <c r="F70" s="273" t="s">
        <v>366</v>
      </c>
      <c r="G70" s="275"/>
      <c r="H70" s="273" t="s">
        <v>367</v>
      </c>
      <c r="I70" s="275"/>
      <c r="J70" s="32"/>
      <c r="K70" s="10"/>
      <c r="L70" s="10"/>
      <c r="M70" s="10"/>
      <c r="N70" s="10"/>
    </row>
    <row r="71" spans="1:14" s="112" customFormat="1" ht="18" customHeight="1" x14ac:dyDescent="0.25">
      <c r="A71" s="19"/>
      <c r="B71" s="183" t="s">
        <v>372</v>
      </c>
      <c r="C71" s="116"/>
      <c r="D71" s="187" t="s">
        <v>360</v>
      </c>
      <c r="E71" s="118"/>
      <c r="F71" s="273"/>
      <c r="G71" s="276"/>
      <c r="H71" s="274"/>
      <c r="I71" s="276"/>
      <c r="J71" s="32"/>
      <c r="K71" s="10"/>
      <c r="L71" s="10"/>
      <c r="M71" s="10"/>
      <c r="N71" s="10"/>
    </row>
    <row r="72" spans="1:14" s="143" customFormat="1" ht="18" customHeight="1" x14ac:dyDescent="0.25">
      <c r="A72" s="19"/>
      <c r="B72" s="183" t="s">
        <v>364</v>
      </c>
      <c r="C72" s="142"/>
      <c r="D72" s="187"/>
      <c r="E72" s="37"/>
      <c r="F72" s="187"/>
      <c r="G72" s="43"/>
      <c r="H72" s="187"/>
      <c r="I72" s="43"/>
      <c r="J72" s="32"/>
      <c r="K72" s="10"/>
      <c r="L72" s="10"/>
      <c r="M72" s="10"/>
      <c r="N72" s="10"/>
    </row>
    <row r="73" spans="1:14" s="112" customFormat="1" ht="9.9499999999999993" customHeight="1" x14ac:dyDescent="0.25">
      <c r="A73" s="19"/>
      <c r="B73" s="184"/>
      <c r="C73" s="21"/>
      <c r="D73" s="187"/>
      <c r="E73" s="31"/>
      <c r="F73" s="187"/>
      <c r="G73" s="114"/>
      <c r="H73" s="187"/>
      <c r="I73" s="114"/>
      <c r="J73" s="32"/>
      <c r="K73" s="10"/>
      <c r="L73" s="10"/>
      <c r="M73" s="10"/>
      <c r="N73" s="10"/>
    </row>
    <row r="74" spans="1:14" s="112" customFormat="1" ht="18" customHeight="1" x14ac:dyDescent="0.25">
      <c r="A74" s="19"/>
      <c r="B74" s="183" t="s">
        <v>371</v>
      </c>
      <c r="C74" s="116"/>
      <c r="D74" s="187" t="s">
        <v>359</v>
      </c>
      <c r="E74" s="118"/>
      <c r="F74" s="273" t="s">
        <v>366</v>
      </c>
      <c r="G74" s="275"/>
      <c r="H74" s="273" t="s">
        <v>367</v>
      </c>
      <c r="I74" s="275"/>
      <c r="J74" s="32"/>
      <c r="K74" s="10"/>
      <c r="L74" s="10"/>
      <c r="M74" s="10"/>
      <c r="N74" s="10"/>
    </row>
    <row r="75" spans="1:14" s="112" customFormat="1" ht="18" customHeight="1" x14ac:dyDescent="0.25">
      <c r="A75" s="19"/>
      <c r="B75" s="183" t="s">
        <v>372</v>
      </c>
      <c r="C75" s="116"/>
      <c r="D75" s="187" t="s">
        <v>360</v>
      </c>
      <c r="E75" s="118"/>
      <c r="F75" s="273"/>
      <c r="G75" s="276"/>
      <c r="H75" s="274"/>
      <c r="I75" s="276"/>
      <c r="J75" s="32"/>
      <c r="K75" s="10"/>
      <c r="L75" s="10"/>
      <c r="M75" s="10"/>
      <c r="N75" s="10"/>
    </row>
    <row r="76" spans="1:14" s="143" customFormat="1" ht="18" customHeight="1" x14ac:dyDescent="0.25">
      <c r="A76" s="19"/>
      <c r="B76" s="183" t="s">
        <v>364</v>
      </c>
      <c r="C76" s="142"/>
      <c r="D76" s="187"/>
      <c r="E76" s="37"/>
      <c r="F76" s="187"/>
      <c r="G76" s="43"/>
      <c r="H76" s="187"/>
      <c r="I76" s="43"/>
      <c r="J76" s="32"/>
      <c r="K76" s="10"/>
      <c r="L76" s="10"/>
      <c r="M76" s="10"/>
      <c r="N76" s="10"/>
    </row>
    <row r="77" spans="1:14" s="112" customFormat="1" ht="9.9499999999999993" customHeight="1" x14ac:dyDescent="0.25">
      <c r="A77" s="19"/>
      <c r="B77" s="184"/>
      <c r="C77" s="21"/>
      <c r="D77" s="187"/>
      <c r="E77" s="31"/>
      <c r="F77" s="187"/>
      <c r="G77" s="114"/>
      <c r="H77" s="187"/>
      <c r="I77" s="114"/>
      <c r="J77" s="32"/>
      <c r="K77" s="10"/>
      <c r="L77" s="10"/>
      <c r="M77" s="10"/>
      <c r="N77" s="10"/>
    </row>
    <row r="78" spans="1:14" s="112" customFormat="1" ht="18" customHeight="1" x14ac:dyDescent="0.25">
      <c r="A78" s="19"/>
      <c r="B78" s="183" t="s">
        <v>371</v>
      </c>
      <c r="C78" s="116"/>
      <c r="D78" s="187" t="s">
        <v>359</v>
      </c>
      <c r="E78" s="118"/>
      <c r="F78" s="273" t="s">
        <v>366</v>
      </c>
      <c r="G78" s="275"/>
      <c r="H78" s="273" t="s">
        <v>367</v>
      </c>
      <c r="I78" s="275"/>
      <c r="J78" s="32"/>
      <c r="K78" s="10"/>
      <c r="L78" s="10"/>
      <c r="M78" s="10"/>
      <c r="N78" s="10"/>
    </row>
    <row r="79" spans="1:14" s="112" customFormat="1" ht="18" customHeight="1" x14ac:dyDescent="0.25">
      <c r="A79" s="19"/>
      <c r="B79" s="183" t="s">
        <v>372</v>
      </c>
      <c r="C79" s="116"/>
      <c r="D79" s="187" t="s">
        <v>360</v>
      </c>
      <c r="E79" s="118"/>
      <c r="F79" s="273"/>
      <c r="G79" s="276"/>
      <c r="H79" s="274"/>
      <c r="I79" s="276"/>
      <c r="J79" s="32"/>
      <c r="K79" s="10"/>
      <c r="L79" s="10"/>
      <c r="M79" s="10"/>
      <c r="N79" s="10"/>
    </row>
    <row r="80" spans="1:14" s="143" customFormat="1" ht="18" customHeight="1" x14ac:dyDescent="0.25">
      <c r="A80" s="19"/>
      <c r="B80" s="183" t="s">
        <v>364</v>
      </c>
      <c r="C80" s="142"/>
      <c r="D80" s="144"/>
      <c r="E80" s="37"/>
      <c r="F80" s="144"/>
      <c r="G80" s="43"/>
      <c r="H80" s="144"/>
      <c r="I80" s="43"/>
      <c r="J80" s="32"/>
      <c r="K80" s="10"/>
      <c r="L80" s="10"/>
      <c r="M80" s="10"/>
      <c r="N80" s="10"/>
    </row>
    <row r="81" spans="1:14" s="112" customFormat="1" ht="9.9499999999999993" customHeight="1" x14ac:dyDescent="0.25">
      <c r="A81" s="19"/>
      <c r="B81" s="20"/>
      <c r="C81" s="21"/>
      <c r="D81" s="114"/>
      <c r="E81" s="31"/>
      <c r="F81" s="114"/>
      <c r="G81" s="114"/>
      <c r="H81" s="114"/>
      <c r="I81" s="114"/>
      <c r="J81" s="32"/>
      <c r="K81" s="10"/>
      <c r="L81" s="10"/>
      <c r="M81" s="10"/>
      <c r="N81" s="10"/>
    </row>
    <row r="82" spans="1:14" s="112" customFormat="1" ht="18" customHeight="1" x14ac:dyDescent="0.25">
      <c r="A82" s="19"/>
      <c r="B82" s="108"/>
      <c r="C82" s="111"/>
      <c r="D82" s="114"/>
      <c r="E82" s="37"/>
      <c r="F82" s="39" t="s">
        <v>368</v>
      </c>
      <c r="G82" s="41">
        <f>SUM(G6+G10+G14+G18+G22+G26+G30+G34+G38+G42+G46+G50+G54+G58+G62+G66+G70+G74+G78)</f>
        <v>0</v>
      </c>
      <c r="H82" s="114"/>
      <c r="I82" s="38"/>
      <c r="J82" s="32"/>
      <c r="K82" s="10"/>
      <c r="L82" s="10"/>
      <c r="M82" s="10"/>
      <c r="N82" s="10"/>
    </row>
    <row r="83" spans="1:14" s="112" customFormat="1" ht="9.9499999999999993" customHeight="1" x14ac:dyDescent="0.25">
      <c r="A83" s="24"/>
      <c r="B83" s="33"/>
      <c r="C83" s="33"/>
      <c r="D83" s="34"/>
      <c r="E83" s="35"/>
      <c r="F83" s="34"/>
      <c r="G83" s="34"/>
      <c r="H83" s="34"/>
      <c r="I83" s="34"/>
      <c r="J83" s="36"/>
      <c r="K83" s="10"/>
      <c r="L83" s="10"/>
      <c r="M83" s="10"/>
      <c r="N83" s="10"/>
    </row>
    <row r="84" spans="1:14" s="112" customFormat="1" ht="9.9499999999999993" customHeight="1" x14ac:dyDescent="0.25">
      <c r="A84" s="10"/>
      <c r="B84" s="10"/>
      <c r="C84" s="10"/>
      <c r="D84" s="27"/>
      <c r="F84" s="27"/>
      <c r="G84" s="27"/>
      <c r="H84" s="27"/>
      <c r="I84" s="27"/>
      <c r="J84" s="10"/>
      <c r="K84" s="10"/>
      <c r="L84" s="10"/>
      <c r="M84" s="10"/>
      <c r="N84" s="10"/>
    </row>
  </sheetData>
  <sheetProtection algorithmName="SHA-512" hashValue="wjggPAnKDacknIlRHrhZ4u6FTLClP0TZjQiEb5uQFsdZpaF4hCCKbgMMdNKFsOmV10xQnVOKIeodMdDs2g1L+A==" saltValue="18ZK2wedCiuFQPIQeWGGmQ==" spinCount="100000" sheet="1" objects="1" scenarios="1"/>
  <mergeCells count="78">
    <mergeCell ref="F78:F79"/>
    <mergeCell ref="G78:G79"/>
    <mergeCell ref="H78:H79"/>
    <mergeCell ref="I78:I79"/>
    <mergeCell ref="F70:F71"/>
    <mergeCell ref="G70:G71"/>
    <mergeCell ref="H70:H71"/>
    <mergeCell ref="I70:I71"/>
    <mergeCell ref="F74:F75"/>
    <mergeCell ref="G74:G75"/>
    <mergeCell ref="H74:H75"/>
    <mergeCell ref="I74:I75"/>
    <mergeCell ref="F62:F63"/>
    <mergeCell ref="G62:G63"/>
    <mergeCell ref="H62:H63"/>
    <mergeCell ref="I62:I63"/>
    <mergeCell ref="F66:F67"/>
    <mergeCell ref="G66:G67"/>
    <mergeCell ref="H66:H67"/>
    <mergeCell ref="I66:I67"/>
    <mergeCell ref="F54:F55"/>
    <mergeCell ref="G54:G55"/>
    <mergeCell ref="H54:H55"/>
    <mergeCell ref="I54:I55"/>
    <mergeCell ref="F58:F59"/>
    <mergeCell ref="G58:G59"/>
    <mergeCell ref="H58:H59"/>
    <mergeCell ref="I58:I59"/>
    <mergeCell ref="F46:F47"/>
    <mergeCell ref="G46:G47"/>
    <mergeCell ref="H46:H47"/>
    <mergeCell ref="I46:I47"/>
    <mergeCell ref="F50:F51"/>
    <mergeCell ref="G50:G51"/>
    <mergeCell ref="H50:H51"/>
    <mergeCell ref="I50:I51"/>
    <mergeCell ref="F38:F39"/>
    <mergeCell ref="G38:G39"/>
    <mergeCell ref="H38:H39"/>
    <mergeCell ref="I38:I39"/>
    <mergeCell ref="F42:F43"/>
    <mergeCell ref="G42:G43"/>
    <mergeCell ref="H42:H43"/>
    <mergeCell ref="I42:I43"/>
    <mergeCell ref="F30:F31"/>
    <mergeCell ref="G30:G31"/>
    <mergeCell ref="H30:H31"/>
    <mergeCell ref="I30:I31"/>
    <mergeCell ref="F34:F35"/>
    <mergeCell ref="G34:G35"/>
    <mergeCell ref="H34:H35"/>
    <mergeCell ref="I34:I35"/>
    <mergeCell ref="F22:F23"/>
    <mergeCell ref="G22:G23"/>
    <mergeCell ref="H22:H23"/>
    <mergeCell ref="I22:I23"/>
    <mergeCell ref="F26:F27"/>
    <mergeCell ref="G26:G27"/>
    <mergeCell ref="H26:H27"/>
    <mergeCell ref="I26:I27"/>
    <mergeCell ref="F14:F15"/>
    <mergeCell ref="G14:G15"/>
    <mergeCell ref="H14:H15"/>
    <mergeCell ref="I14:I15"/>
    <mergeCell ref="F18:F19"/>
    <mergeCell ref="G18:G19"/>
    <mergeCell ref="H18:H19"/>
    <mergeCell ref="I18:I19"/>
    <mergeCell ref="B2:I2"/>
    <mergeCell ref="F10:F11"/>
    <mergeCell ref="G10:G11"/>
    <mergeCell ref="H10:H11"/>
    <mergeCell ref="I10:I11"/>
    <mergeCell ref="B4:I4"/>
    <mergeCell ref="F6:F7"/>
    <mergeCell ref="G6:G7"/>
    <mergeCell ref="H6:H7"/>
    <mergeCell ref="I6:I7"/>
  </mergeCells>
  <dataValidations count="1">
    <dataValidation type="list" allowBlank="1" showInputMessage="1" showErrorMessage="1" sqref="C8 C12 C16 C20 C24 C28 C32 C36 C40 C44 C48 C52 C56 C60 C64 C68 C72 C76 C80" xr:uid="{3B801214-1363-4A9F-9FC7-F40032F06321}">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D
Demande de recertification
Propres séminaires et présentations&amp;R&amp;G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400-000000000000}">
          <x14:formula1>
            <xm:f>Pers!$M$9</xm:f>
          </x14:formula1>
          <x14:formula2>
            <xm:f>Pers!$D$9</xm:f>
          </x14:formula2>
          <xm:sqref>E76 E72 E68 E64 E60 E56 E52 E48 E44 E40 E36 E32 E28 E24 E20 E16 E12 E8 E80</xm:sqref>
        </x14:dataValidation>
        <x14:dataValidation type="date" allowBlank="1" showInputMessage="1" showErrorMessage="1" error="La date est en dehors de la période d'expérience à considérer !" xr:uid="{D0042DC9-FB25-4C5D-AE0E-DDB9B8F29DCC}">
          <x14:formula1>
            <xm:f>Pers!$D$17</xm:f>
          </x14:formula1>
          <x14:formula2>
            <xm:f>Pers!$D$18</xm:f>
          </x14:formula2>
          <xm:sqref>E6:E7 E10:E11 E14:E15 E18:E19 E22:E23 E26:E27 E30:E31 E34:E35 E38:E39 E42:E43 E46:E47 E50:E51 E54:E55 E58:E59 E62:E63 E66:E67 E70:E71 E74:E75 E78:E79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0"/>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73.7109375" style="10" customWidth="1"/>
    <col min="4" max="4" width="8.7109375" style="27" customWidth="1"/>
    <col min="5" max="5" width="14.7109375" style="112" customWidth="1"/>
    <col min="6" max="6" width="9.7109375" style="27" customWidth="1"/>
    <col min="7" max="7" width="7.7109375" style="27" customWidth="1"/>
    <col min="8" max="8" width="10.7109375" style="27" customWidth="1"/>
    <col min="9" max="9" width="7.7109375" style="27" customWidth="1"/>
    <col min="10" max="10" width="1.7109375" style="10" customWidth="1"/>
    <col min="11" max="16384" width="11.42578125" style="10"/>
  </cols>
  <sheetData>
    <row r="1" spans="1:14" s="112" customFormat="1" ht="9.9499999999999993" customHeight="1" x14ac:dyDescent="0.25">
      <c r="A1" s="16"/>
      <c r="B1" s="17"/>
      <c r="C1" s="17"/>
      <c r="D1" s="28"/>
      <c r="E1" s="29"/>
      <c r="F1" s="28"/>
      <c r="G1" s="28"/>
      <c r="H1" s="28"/>
      <c r="I1" s="28"/>
      <c r="J1" s="30"/>
      <c r="K1" s="10"/>
      <c r="L1" s="10"/>
      <c r="M1" s="10"/>
      <c r="N1" s="10"/>
    </row>
    <row r="2" spans="1:14" s="112" customFormat="1" ht="18" customHeight="1" x14ac:dyDescent="0.25">
      <c r="A2" s="19"/>
      <c r="B2" s="240" t="s">
        <v>373</v>
      </c>
      <c r="C2" s="240"/>
      <c r="D2" s="240"/>
      <c r="E2" s="240"/>
      <c r="F2" s="240"/>
      <c r="G2" s="240"/>
      <c r="H2" s="240"/>
      <c r="I2" s="240"/>
      <c r="J2" s="32"/>
      <c r="K2" s="10"/>
      <c r="L2" s="10"/>
      <c r="M2" s="10"/>
      <c r="N2" s="10"/>
    </row>
    <row r="3" spans="1:14" s="112" customFormat="1" ht="9.9499999999999993" customHeight="1" x14ac:dyDescent="0.25">
      <c r="A3" s="19"/>
      <c r="B3" s="20"/>
      <c r="C3" s="21"/>
      <c r="D3" s="114"/>
      <c r="E3" s="31"/>
      <c r="F3" s="114"/>
      <c r="G3" s="114"/>
      <c r="H3" s="114"/>
      <c r="I3" s="114"/>
      <c r="J3" s="32"/>
      <c r="K3" s="10"/>
      <c r="L3" s="10"/>
      <c r="M3" s="10"/>
      <c r="N3" s="10"/>
    </row>
    <row r="4" spans="1:14" s="112" customFormat="1" ht="27.95" customHeight="1" x14ac:dyDescent="0.25">
      <c r="A4" s="40"/>
      <c r="B4" s="243" t="s">
        <v>374</v>
      </c>
      <c r="C4" s="243"/>
      <c r="D4" s="243"/>
      <c r="E4" s="243"/>
      <c r="F4" s="243"/>
      <c r="G4" s="243"/>
      <c r="H4" s="243"/>
      <c r="I4" s="243"/>
      <c r="J4" s="32"/>
      <c r="K4" s="10"/>
      <c r="L4" s="10"/>
      <c r="M4" s="10"/>
      <c r="N4" s="10"/>
    </row>
    <row r="5" spans="1:14" s="112" customFormat="1" ht="9.9499999999999993" customHeight="1" x14ac:dyDescent="0.25">
      <c r="A5" s="19"/>
      <c r="B5" s="20"/>
      <c r="C5" s="21"/>
      <c r="D5" s="114"/>
      <c r="E5" s="31"/>
      <c r="F5" s="114"/>
      <c r="G5" s="114"/>
      <c r="H5" s="114"/>
      <c r="I5" s="114"/>
      <c r="J5" s="32"/>
      <c r="K5" s="10"/>
      <c r="L5" s="10"/>
      <c r="M5" s="10"/>
      <c r="N5" s="10"/>
    </row>
    <row r="6" spans="1:14" s="112" customFormat="1" ht="18" customHeight="1" x14ac:dyDescent="0.25">
      <c r="A6" s="19"/>
      <c r="B6" s="189" t="s">
        <v>301</v>
      </c>
      <c r="C6" s="116"/>
      <c r="D6" s="274" t="s">
        <v>376</v>
      </c>
      <c r="E6" s="280"/>
      <c r="F6" s="273" t="s">
        <v>377</v>
      </c>
      <c r="G6" s="275"/>
      <c r="H6" s="273" t="s">
        <v>367</v>
      </c>
      <c r="I6" s="275"/>
      <c r="J6" s="32"/>
      <c r="K6" s="10"/>
      <c r="L6" s="10"/>
      <c r="M6" s="10"/>
      <c r="N6" s="10"/>
    </row>
    <row r="7" spans="1:14" s="112" customFormat="1" ht="18" customHeight="1" x14ac:dyDescent="0.25">
      <c r="A7" s="19"/>
      <c r="B7" s="189" t="s">
        <v>375</v>
      </c>
      <c r="C7" s="116"/>
      <c r="D7" s="274"/>
      <c r="E7" s="281"/>
      <c r="F7" s="274"/>
      <c r="G7" s="276"/>
      <c r="H7" s="274"/>
      <c r="I7" s="276"/>
      <c r="J7" s="32"/>
      <c r="K7" s="10"/>
      <c r="L7" s="10"/>
      <c r="M7" s="10"/>
      <c r="N7" s="10"/>
    </row>
    <row r="8" spans="1:14" s="143" customFormat="1" ht="18" customHeight="1" x14ac:dyDescent="0.25">
      <c r="A8" s="19"/>
      <c r="B8" s="189" t="s">
        <v>364</v>
      </c>
      <c r="C8" s="142"/>
      <c r="D8" s="191"/>
      <c r="E8" s="37"/>
      <c r="F8" s="191"/>
      <c r="G8" s="43"/>
      <c r="H8" s="191"/>
      <c r="I8" s="43"/>
      <c r="J8" s="32"/>
      <c r="K8" s="10"/>
      <c r="L8" s="10"/>
      <c r="M8" s="10"/>
      <c r="N8" s="10"/>
    </row>
    <row r="9" spans="1:14" s="112" customFormat="1" ht="9.9499999999999993" customHeight="1" x14ac:dyDescent="0.25">
      <c r="A9" s="19"/>
      <c r="B9" s="188"/>
      <c r="C9" s="21"/>
      <c r="D9" s="191"/>
      <c r="E9" s="31"/>
      <c r="F9" s="191"/>
      <c r="G9" s="114"/>
      <c r="H9" s="191"/>
      <c r="I9" s="114"/>
      <c r="J9" s="32"/>
      <c r="K9" s="10"/>
      <c r="L9" s="10"/>
      <c r="M9" s="10"/>
      <c r="N9" s="10"/>
    </row>
    <row r="10" spans="1:14" s="112" customFormat="1" ht="18" customHeight="1" x14ac:dyDescent="0.25">
      <c r="A10" s="19"/>
      <c r="B10" s="189" t="s">
        <v>301</v>
      </c>
      <c r="C10" s="116"/>
      <c r="D10" s="274" t="s">
        <v>376</v>
      </c>
      <c r="E10" s="280"/>
      <c r="F10" s="273" t="s">
        <v>377</v>
      </c>
      <c r="G10" s="275"/>
      <c r="H10" s="273" t="s">
        <v>367</v>
      </c>
      <c r="I10" s="275"/>
      <c r="J10" s="32"/>
      <c r="K10" s="10"/>
      <c r="L10" s="10"/>
      <c r="M10" s="10"/>
      <c r="N10" s="10"/>
    </row>
    <row r="11" spans="1:14" s="112" customFormat="1" ht="18" customHeight="1" x14ac:dyDescent="0.25">
      <c r="A11" s="19"/>
      <c r="B11" s="189" t="s">
        <v>375</v>
      </c>
      <c r="C11" s="116"/>
      <c r="D11" s="274"/>
      <c r="E11" s="281"/>
      <c r="F11" s="274"/>
      <c r="G11" s="276"/>
      <c r="H11" s="274"/>
      <c r="I11" s="276"/>
      <c r="J11" s="32"/>
      <c r="K11" s="10"/>
      <c r="L11" s="10"/>
      <c r="M11" s="10"/>
      <c r="N11" s="10"/>
    </row>
    <row r="12" spans="1:14" s="143" customFormat="1" ht="18" customHeight="1" x14ac:dyDescent="0.25">
      <c r="A12" s="19"/>
      <c r="B12" s="189" t="s">
        <v>364</v>
      </c>
      <c r="C12" s="142"/>
      <c r="D12" s="191"/>
      <c r="E12" s="37"/>
      <c r="F12" s="191"/>
      <c r="G12" s="43"/>
      <c r="H12" s="191"/>
      <c r="I12" s="43"/>
      <c r="J12" s="32"/>
      <c r="K12" s="10"/>
      <c r="L12" s="10"/>
      <c r="M12" s="10"/>
      <c r="N12" s="10"/>
    </row>
    <row r="13" spans="1:14" s="112" customFormat="1" ht="9.9499999999999993" customHeight="1" x14ac:dyDescent="0.25">
      <c r="A13" s="19"/>
      <c r="B13" s="188"/>
      <c r="C13" s="21"/>
      <c r="D13" s="191"/>
      <c r="E13" s="31"/>
      <c r="F13" s="191"/>
      <c r="G13" s="114"/>
      <c r="H13" s="191"/>
      <c r="I13" s="114"/>
      <c r="J13" s="32"/>
      <c r="K13" s="10"/>
      <c r="L13" s="10"/>
      <c r="M13" s="10"/>
      <c r="N13" s="10"/>
    </row>
    <row r="14" spans="1:14" s="112" customFormat="1" ht="18" customHeight="1" x14ac:dyDescent="0.25">
      <c r="A14" s="19"/>
      <c r="B14" s="189" t="s">
        <v>301</v>
      </c>
      <c r="C14" s="116"/>
      <c r="D14" s="274" t="s">
        <v>376</v>
      </c>
      <c r="E14" s="280"/>
      <c r="F14" s="273" t="s">
        <v>377</v>
      </c>
      <c r="G14" s="275"/>
      <c r="H14" s="273" t="s">
        <v>367</v>
      </c>
      <c r="I14" s="275"/>
      <c r="J14" s="32"/>
      <c r="K14" s="10"/>
      <c r="L14" s="10"/>
      <c r="M14" s="10"/>
      <c r="N14" s="10"/>
    </row>
    <row r="15" spans="1:14" s="112" customFormat="1" ht="18" customHeight="1" x14ac:dyDescent="0.25">
      <c r="A15" s="19"/>
      <c r="B15" s="189" t="s">
        <v>375</v>
      </c>
      <c r="C15" s="116"/>
      <c r="D15" s="274"/>
      <c r="E15" s="281"/>
      <c r="F15" s="274"/>
      <c r="G15" s="276"/>
      <c r="H15" s="274"/>
      <c r="I15" s="276"/>
      <c r="J15" s="32"/>
      <c r="K15" s="10"/>
      <c r="L15" s="10"/>
      <c r="M15" s="10"/>
      <c r="N15" s="10"/>
    </row>
    <row r="16" spans="1:14" s="143" customFormat="1" ht="18" customHeight="1" x14ac:dyDescent="0.25">
      <c r="A16" s="19"/>
      <c r="B16" s="189" t="s">
        <v>364</v>
      </c>
      <c r="C16" s="142"/>
      <c r="D16" s="191"/>
      <c r="E16" s="37"/>
      <c r="F16" s="191"/>
      <c r="G16" s="43"/>
      <c r="H16" s="191"/>
      <c r="I16" s="43"/>
      <c r="J16" s="32"/>
      <c r="K16" s="10"/>
      <c r="L16" s="10"/>
      <c r="M16" s="10"/>
      <c r="N16" s="10"/>
    </row>
    <row r="17" spans="1:14" s="112" customFormat="1" ht="9.9499999999999993" customHeight="1" x14ac:dyDescent="0.25">
      <c r="A17" s="19"/>
      <c r="B17" s="188"/>
      <c r="C17" s="21"/>
      <c r="D17" s="191"/>
      <c r="E17" s="31"/>
      <c r="F17" s="191"/>
      <c r="G17" s="114"/>
      <c r="H17" s="191"/>
      <c r="I17" s="114"/>
      <c r="J17" s="32"/>
      <c r="K17" s="10"/>
      <c r="L17" s="10"/>
      <c r="M17" s="10"/>
      <c r="N17" s="10"/>
    </row>
    <row r="18" spans="1:14" s="112" customFormat="1" ht="18" customHeight="1" x14ac:dyDescent="0.25">
      <c r="A18" s="19"/>
      <c r="B18" s="189" t="s">
        <v>301</v>
      </c>
      <c r="C18" s="116"/>
      <c r="D18" s="274" t="s">
        <v>376</v>
      </c>
      <c r="E18" s="280"/>
      <c r="F18" s="273" t="s">
        <v>377</v>
      </c>
      <c r="G18" s="275"/>
      <c r="H18" s="273" t="s">
        <v>367</v>
      </c>
      <c r="I18" s="275"/>
      <c r="J18" s="32"/>
      <c r="K18" s="10"/>
      <c r="L18" s="10"/>
      <c r="M18" s="10"/>
      <c r="N18" s="10"/>
    </row>
    <row r="19" spans="1:14" s="112" customFormat="1" ht="18" customHeight="1" x14ac:dyDescent="0.25">
      <c r="A19" s="19"/>
      <c r="B19" s="189" t="s">
        <v>375</v>
      </c>
      <c r="C19" s="116"/>
      <c r="D19" s="274"/>
      <c r="E19" s="281"/>
      <c r="F19" s="274"/>
      <c r="G19" s="276"/>
      <c r="H19" s="274"/>
      <c r="I19" s="276"/>
      <c r="J19" s="32"/>
      <c r="K19" s="10"/>
      <c r="L19" s="10"/>
      <c r="M19" s="10"/>
      <c r="N19" s="10"/>
    </row>
    <row r="20" spans="1:14" s="143" customFormat="1" ht="18" customHeight="1" x14ac:dyDescent="0.25">
      <c r="A20" s="19"/>
      <c r="B20" s="189" t="s">
        <v>364</v>
      </c>
      <c r="C20" s="142"/>
      <c r="D20" s="191"/>
      <c r="E20" s="37"/>
      <c r="F20" s="191"/>
      <c r="G20" s="43"/>
      <c r="H20" s="191"/>
      <c r="I20" s="43"/>
      <c r="J20" s="32"/>
      <c r="K20" s="10"/>
      <c r="L20" s="10"/>
      <c r="M20" s="10"/>
      <c r="N20" s="10"/>
    </row>
    <row r="21" spans="1:14" s="112" customFormat="1" ht="9.9499999999999993" customHeight="1" x14ac:dyDescent="0.25">
      <c r="A21" s="19"/>
      <c r="B21" s="188"/>
      <c r="C21" s="21"/>
      <c r="D21" s="191"/>
      <c r="E21" s="31"/>
      <c r="F21" s="191"/>
      <c r="G21" s="114"/>
      <c r="H21" s="191"/>
      <c r="I21" s="114"/>
      <c r="J21" s="32"/>
      <c r="K21" s="10"/>
      <c r="L21" s="10"/>
      <c r="M21" s="10"/>
      <c r="N21" s="10"/>
    </row>
    <row r="22" spans="1:14" s="112" customFormat="1" ht="18" customHeight="1" x14ac:dyDescent="0.25">
      <c r="A22" s="19"/>
      <c r="B22" s="189" t="s">
        <v>301</v>
      </c>
      <c r="C22" s="116"/>
      <c r="D22" s="274" t="s">
        <v>376</v>
      </c>
      <c r="E22" s="280"/>
      <c r="F22" s="273" t="s">
        <v>377</v>
      </c>
      <c r="G22" s="275"/>
      <c r="H22" s="273" t="s">
        <v>367</v>
      </c>
      <c r="I22" s="275"/>
      <c r="J22" s="32"/>
      <c r="K22" s="10"/>
      <c r="L22" s="10"/>
      <c r="M22" s="10"/>
      <c r="N22" s="10"/>
    </row>
    <row r="23" spans="1:14" s="112" customFormat="1" ht="18" customHeight="1" x14ac:dyDescent="0.25">
      <c r="A23" s="19"/>
      <c r="B23" s="189" t="s">
        <v>375</v>
      </c>
      <c r="C23" s="116"/>
      <c r="D23" s="274"/>
      <c r="E23" s="281"/>
      <c r="F23" s="274"/>
      <c r="G23" s="276"/>
      <c r="H23" s="274"/>
      <c r="I23" s="276"/>
      <c r="J23" s="32"/>
      <c r="K23" s="10"/>
      <c r="L23" s="10"/>
      <c r="M23" s="10"/>
      <c r="N23" s="10"/>
    </row>
    <row r="24" spans="1:14" s="143" customFormat="1" ht="18" customHeight="1" x14ac:dyDescent="0.25">
      <c r="A24" s="19"/>
      <c r="B24" s="189" t="s">
        <v>364</v>
      </c>
      <c r="C24" s="142"/>
      <c r="D24" s="191"/>
      <c r="E24" s="37"/>
      <c r="F24" s="191"/>
      <c r="G24" s="43"/>
      <c r="H24" s="191"/>
      <c r="I24" s="43"/>
      <c r="J24" s="32"/>
      <c r="K24" s="10"/>
      <c r="L24" s="10"/>
      <c r="M24" s="10"/>
      <c r="N24" s="10"/>
    </row>
    <row r="25" spans="1:14" s="112" customFormat="1" ht="9.9499999999999993" customHeight="1" x14ac:dyDescent="0.25">
      <c r="A25" s="19"/>
      <c r="B25" s="188"/>
      <c r="C25" s="21"/>
      <c r="D25" s="191"/>
      <c r="E25" s="31"/>
      <c r="F25" s="191"/>
      <c r="G25" s="114"/>
      <c r="H25" s="191"/>
      <c r="I25" s="114"/>
      <c r="J25" s="32"/>
      <c r="K25" s="10"/>
      <c r="L25" s="10"/>
      <c r="M25" s="10"/>
      <c r="N25" s="10"/>
    </row>
    <row r="26" spans="1:14" s="112" customFormat="1" ht="18" customHeight="1" x14ac:dyDescent="0.25">
      <c r="A26" s="19"/>
      <c r="B26" s="189" t="s">
        <v>301</v>
      </c>
      <c r="C26" s="116"/>
      <c r="D26" s="274" t="s">
        <v>376</v>
      </c>
      <c r="E26" s="280"/>
      <c r="F26" s="273" t="s">
        <v>377</v>
      </c>
      <c r="G26" s="275"/>
      <c r="H26" s="273" t="s">
        <v>367</v>
      </c>
      <c r="I26" s="275"/>
      <c r="J26" s="32"/>
      <c r="K26" s="10"/>
      <c r="L26" s="10"/>
      <c r="M26" s="10"/>
      <c r="N26" s="10"/>
    </row>
    <row r="27" spans="1:14" s="112" customFormat="1" ht="18" customHeight="1" x14ac:dyDescent="0.25">
      <c r="A27" s="19"/>
      <c r="B27" s="189" t="s">
        <v>375</v>
      </c>
      <c r="C27" s="116"/>
      <c r="D27" s="274"/>
      <c r="E27" s="281"/>
      <c r="F27" s="274"/>
      <c r="G27" s="276"/>
      <c r="H27" s="274"/>
      <c r="I27" s="276"/>
      <c r="J27" s="32"/>
      <c r="K27" s="10"/>
      <c r="L27" s="10"/>
      <c r="M27" s="10"/>
      <c r="N27" s="10"/>
    </row>
    <row r="28" spans="1:14" s="143" customFormat="1" ht="18" customHeight="1" x14ac:dyDescent="0.25">
      <c r="A28" s="19"/>
      <c r="B28" s="189" t="s">
        <v>364</v>
      </c>
      <c r="C28" s="142"/>
      <c r="D28" s="191"/>
      <c r="E28" s="37"/>
      <c r="F28" s="191"/>
      <c r="G28" s="43"/>
      <c r="H28" s="191"/>
      <c r="I28" s="43"/>
      <c r="J28" s="32"/>
      <c r="K28" s="10"/>
      <c r="L28" s="10"/>
      <c r="M28" s="10"/>
      <c r="N28" s="10"/>
    </row>
    <row r="29" spans="1:14" s="112" customFormat="1" ht="9.9499999999999993" customHeight="1" x14ac:dyDescent="0.25">
      <c r="A29" s="19"/>
      <c r="B29" s="188"/>
      <c r="C29" s="21"/>
      <c r="D29" s="191"/>
      <c r="E29" s="31"/>
      <c r="F29" s="191"/>
      <c r="G29" s="114"/>
      <c r="H29" s="191"/>
      <c r="I29" s="114"/>
      <c r="J29" s="32"/>
      <c r="K29" s="10"/>
      <c r="L29" s="10"/>
      <c r="M29" s="10"/>
      <c r="N29" s="10"/>
    </row>
    <row r="30" spans="1:14" s="112" customFormat="1" ht="18" customHeight="1" x14ac:dyDescent="0.25">
      <c r="A30" s="19"/>
      <c r="B30" s="189" t="s">
        <v>301</v>
      </c>
      <c r="C30" s="116"/>
      <c r="D30" s="274" t="s">
        <v>376</v>
      </c>
      <c r="E30" s="280"/>
      <c r="F30" s="273" t="s">
        <v>377</v>
      </c>
      <c r="G30" s="275"/>
      <c r="H30" s="273" t="s">
        <v>367</v>
      </c>
      <c r="I30" s="275"/>
      <c r="J30" s="32"/>
      <c r="K30" s="10"/>
      <c r="L30" s="10"/>
      <c r="M30" s="10"/>
      <c r="N30" s="10"/>
    </row>
    <row r="31" spans="1:14" s="112" customFormat="1" ht="18" customHeight="1" x14ac:dyDescent="0.25">
      <c r="A31" s="19"/>
      <c r="B31" s="189" t="s">
        <v>375</v>
      </c>
      <c r="C31" s="116"/>
      <c r="D31" s="274"/>
      <c r="E31" s="281"/>
      <c r="F31" s="274"/>
      <c r="G31" s="276"/>
      <c r="H31" s="274"/>
      <c r="I31" s="276"/>
      <c r="J31" s="32"/>
      <c r="K31" s="10"/>
      <c r="L31" s="10"/>
      <c r="M31" s="10"/>
      <c r="N31" s="10"/>
    </row>
    <row r="32" spans="1:14" s="143" customFormat="1" ht="18" customHeight="1" x14ac:dyDescent="0.25">
      <c r="A32" s="19"/>
      <c r="B32" s="189" t="s">
        <v>364</v>
      </c>
      <c r="C32" s="142"/>
      <c r="D32" s="191"/>
      <c r="E32" s="37"/>
      <c r="F32" s="191"/>
      <c r="G32" s="43"/>
      <c r="H32" s="191"/>
      <c r="I32" s="43"/>
      <c r="J32" s="32"/>
      <c r="K32" s="10"/>
      <c r="L32" s="10"/>
      <c r="M32" s="10"/>
      <c r="N32" s="10"/>
    </row>
    <row r="33" spans="1:14" s="112" customFormat="1" ht="9.9499999999999993" customHeight="1" x14ac:dyDescent="0.25">
      <c r="A33" s="19"/>
      <c r="B33" s="188"/>
      <c r="C33" s="21"/>
      <c r="D33" s="191"/>
      <c r="E33" s="31"/>
      <c r="F33" s="191"/>
      <c r="G33" s="114"/>
      <c r="H33" s="191"/>
      <c r="I33" s="114"/>
      <c r="J33" s="32"/>
      <c r="K33" s="10"/>
      <c r="L33" s="10"/>
      <c r="M33" s="10"/>
      <c r="N33" s="10"/>
    </row>
    <row r="34" spans="1:14" s="112" customFormat="1" ht="18" customHeight="1" x14ac:dyDescent="0.25">
      <c r="A34" s="19"/>
      <c r="B34" s="189" t="s">
        <v>301</v>
      </c>
      <c r="C34" s="116"/>
      <c r="D34" s="274" t="s">
        <v>376</v>
      </c>
      <c r="E34" s="280"/>
      <c r="F34" s="273" t="s">
        <v>377</v>
      </c>
      <c r="G34" s="275"/>
      <c r="H34" s="273" t="s">
        <v>367</v>
      </c>
      <c r="I34" s="275"/>
      <c r="J34" s="32"/>
      <c r="K34" s="10"/>
      <c r="L34" s="10"/>
      <c r="M34" s="10"/>
      <c r="N34" s="10"/>
    </row>
    <row r="35" spans="1:14" s="112" customFormat="1" ht="18" customHeight="1" x14ac:dyDescent="0.25">
      <c r="A35" s="19"/>
      <c r="B35" s="189" t="s">
        <v>375</v>
      </c>
      <c r="C35" s="116"/>
      <c r="D35" s="274"/>
      <c r="E35" s="281"/>
      <c r="F35" s="274"/>
      <c r="G35" s="276"/>
      <c r="H35" s="274"/>
      <c r="I35" s="276"/>
      <c r="J35" s="32"/>
      <c r="K35" s="10"/>
      <c r="L35" s="10"/>
      <c r="M35" s="10"/>
      <c r="N35" s="10"/>
    </row>
    <row r="36" spans="1:14" s="143" customFormat="1" ht="18" customHeight="1" x14ac:dyDescent="0.25">
      <c r="A36" s="19"/>
      <c r="B36" s="189" t="s">
        <v>364</v>
      </c>
      <c r="C36" s="142"/>
      <c r="D36" s="144"/>
      <c r="E36" s="37"/>
      <c r="F36" s="144"/>
      <c r="G36" s="43"/>
      <c r="H36" s="144"/>
      <c r="I36" s="43"/>
      <c r="J36" s="32"/>
      <c r="K36" s="10"/>
      <c r="L36" s="10"/>
      <c r="M36" s="10"/>
      <c r="N36" s="10"/>
    </row>
    <row r="37" spans="1:14" s="112" customFormat="1" ht="9.9499999999999993" customHeight="1" x14ac:dyDescent="0.25">
      <c r="A37" s="19"/>
      <c r="B37" s="20"/>
      <c r="C37" s="21"/>
      <c r="D37" s="114"/>
      <c r="E37" s="31"/>
      <c r="F37" s="114"/>
      <c r="G37" s="114"/>
      <c r="H37" s="114"/>
      <c r="I37" s="114"/>
      <c r="J37" s="32"/>
      <c r="K37" s="10"/>
      <c r="L37" s="10"/>
      <c r="M37" s="10"/>
      <c r="N37" s="10"/>
    </row>
    <row r="38" spans="1:14" s="112" customFormat="1" ht="18" customHeight="1" x14ac:dyDescent="0.25">
      <c r="A38" s="19"/>
      <c r="B38" s="108"/>
      <c r="C38" s="111"/>
      <c r="D38" s="114"/>
      <c r="E38" s="37"/>
      <c r="F38" s="39" t="s">
        <v>368</v>
      </c>
      <c r="G38" s="41">
        <f>SUM(G6+G10+G14+G18+G22+G26+G30+G34)</f>
        <v>0</v>
      </c>
      <c r="H38" s="114"/>
      <c r="I38" s="38"/>
      <c r="J38" s="32"/>
      <c r="K38" s="10"/>
      <c r="L38" s="10"/>
      <c r="M38" s="10"/>
      <c r="N38" s="10"/>
    </row>
    <row r="39" spans="1:14" s="112" customFormat="1" ht="9.9499999999999993" customHeight="1" x14ac:dyDescent="0.25">
      <c r="A39" s="24"/>
      <c r="B39" s="33"/>
      <c r="C39" s="33"/>
      <c r="D39" s="34"/>
      <c r="E39" s="35"/>
      <c r="F39" s="34"/>
      <c r="G39" s="34"/>
      <c r="H39" s="34"/>
      <c r="I39" s="34"/>
      <c r="J39" s="36"/>
      <c r="K39" s="10"/>
      <c r="L39" s="10"/>
      <c r="M39" s="10"/>
      <c r="N39" s="10"/>
    </row>
    <row r="40" spans="1:14" s="112" customFormat="1" ht="9.9499999999999993" customHeight="1" x14ac:dyDescent="0.25">
      <c r="A40" s="10"/>
      <c r="B40" s="10"/>
      <c r="C40" s="10"/>
      <c r="D40" s="27"/>
      <c r="F40" s="27"/>
      <c r="G40" s="27"/>
      <c r="H40" s="27"/>
      <c r="I40" s="27"/>
      <c r="J40" s="10"/>
      <c r="K40" s="10"/>
      <c r="L40" s="10"/>
      <c r="M40" s="10"/>
      <c r="N40" s="10"/>
    </row>
  </sheetData>
  <sheetProtection algorithmName="SHA-512" hashValue="DSDZIYMvKAzgA2YSvdCM5Q7XP+H8kq9GNQ9ehbd/5X/21Sl6ADIsEDZWE4pAR1S1sc0HXP/ByAo2xN1u0xoNdQ==" saltValue="uz+uX65mC4Kw4echmtxfNg==" spinCount="100000" sheet="1" objects="1" scenarios="1"/>
  <mergeCells count="50">
    <mergeCell ref="B2:I2"/>
    <mergeCell ref="D34:D35"/>
    <mergeCell ref="E34:E35"/>
    <mergeCell ref="D18:D19"/>
    <mergeCell ref="E18:E19"/>
    <mergeCell ref="D22:D23"/>
    <mergeCell ref="E22:E23"/>
    <mergeCell ref="D26:D27"/>
    <mergeCell ref="E26:E27"/>
    <mergeCell ref="D10:D11"/>
    <mergeCell ref="E10:E11"/>
    <mergeCell ref="D14:D15"/>
    <mergeCell ref="E14:E15"/>
    <mergeCell ref="F30:F31"/>
    <mergeCell ref="F22:F23"/>
    <mergeCell ref="D30:D31"/>
    <mergeCell ref="E30:E31"/>
    <mergeCell ref="F26:F27"/>
    <mergeCell ref="F18:F19"/>
    <mergeCell ref="F10:F11"/>
    <mergeCell ref="G26:G27"/>
    <mergeCell ref="G18:G19"/>
    <mergeCell ref="G10:G11"/>
    <mergeCell ref="H26:H27"/>
    <mergeCell ref="I26:I27"/>
    <mergeCell ref="F34:F35"/>
    <mergeCell ref="G34:G35"/>
    <mergeCell ref="H34:H35"/>
    <mergeCell ref="I34:I35"/>
    <mergeCell ref="G30:G31"/>
    <mergeCell ref="H30:H31"/>
    <mergeCell ref="I30:I31"/>
    <mergeCell ref="H18:H19"/>
    <mergeCell ref="I18:I19"/>
    <mergeCell ref="H22:H23"/>
    <mergeCell ref="I22:I23"/>
    <mergeCell ref="G22:G23"/>
    <mergeCell ref="H10:H11"/>
    <mergeCell ref="I10:I11"/>
    <mergeCell ref="F14:F15"/>
    <mergeCell ref="G14:G15"/>
    <mergeCell ref="H14:H15"/>
    <mergeCell ref="I14:I15"/>
    <mergeCell ref="B4:I4"/>
    <mergeCell ref="F6:F7"/>
    <mergeCell ref="G6:G7"/>
    <mergeCell ref="H6:H7"/>
    <mergeCell ref="I6:I7"/>
    <mergeCell ref="D6:D7"/>
    <mergeCell ref="E6:E7"/>
  </mergeCells>
  <dataValidations count="1">
    <dataValidation type="list" allowBlank="1" showInputMessage="1" showErrorMessage="1" sqref="C8 C12 C16 C20 C24 C28 C32 C36" xr:uid="{985948DD-5304-4C0E-8372-3C6798CB9ED0}">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D
Demande de recertification
Publication de livres, d'articles, de livres blancs, de blogs et d'instructions internes&amp;R&amp;G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um liegt ausserhalb der Rezertifizierungsperiode!" xr:uid="{00000000-0002-0000-0500-000000000000}">
          <x14:formula1>
            <xm:f>Pers!$M$9</xm:f>
          </x14:formula1>
          <x14:formula2>
            <xm:f>Pers!$D$9</xm:f>
          </x14:formula2>
          <xm:sqref>E32 E28 E24 E20 E16 E12 E8 E36</xm:sqref>
        </x14:dataValidation>
        <x14:dataValidation type="date" allowBlank="1" showInputMessage="1" showErrorMessage="1" error="La date est en dehors de la période d'expérience à considérer !" xr:uid="{3A1257CC-483C-4823-9CB5-5520ACCEDD66}">
          <x14:formula1>
            <xm:f>Pers!$D$17</xm:f>
          </x14:formula1>
          <x14:formula2>
            <xm:f>Pers!$D$18</xm:f>
          </x14:formula2>
          <xm:sqref>E6:E7 E10:E11 E14:E15 E18:E19 E22:E23 E26:E27 E30:E31 E34:E35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4"/>
  <sheetViews>
    <sheetView showGridLines="0" zoomScaleNormal="100" workbookViewId="0"/>
  </sheetViews>
  <sheetFormatPr baseColWidth="10" defaultColWidth="11.42578125" defaultRowHeight="11.25" x14ac:dyDescent="0.25"/>
  <cols>
    <col min="1" max="1" width="1.7109375" style="10" customWidth="1"/>
    <col min="2" max="2" width="15.7109375" style="10" customWidth="1"/>
    <col min="3" max="3" width="90.7109375" style="10" customWidth="1"/>
    <col min="4" max="4" width="6.7109375" style="27" customWidth="1"/>
    <col min="5" max="5" width="14.7109375" style="112" customWidth="1"/>
    <col min="6" max="6" width="10.7109375" style="27" customWidth="1"/>
    <col min="7" max="7" width="7.7109375" style="27" customWidth="1"/>
    <col min="8" max="8" width="1.7109375" style="10" customWidth="1"/>
    <col min="9" max="16384" width="11.42578125" style="10"/>
  </cols>
  <sheetData>
    <row r="1" spans="1:12" s="112" customFormat="1" ht="9.9499999999999993" customHeight="1" x14ac:dyDescent="0.25">
      <c r="A1" s="16"/>
      <c r="B1" s="17"/>
      <c r="C1" s="17"/>
      <c r="D1" s="28"/>
      <c r="E1" s="29"/>
      <c r="F1" s="28"/>
      <c r="G1" s="28"/>
      <c r="H1" s="30"/>
      <c r="I1" s="10"/>
      <c r="J1" s="10"/>
      <c r="K1" s="10"/>
      <c r="L1" s="10"/>
    </row>
    <row r="2" spans="1:12" s="112" customFormat="1" ht="18" customHeight="1" x14ac:dyDescent="0.25">
      <c r="A2" s="19"/>
      <c r="B2" s="240" t="s">
        <v>333</v>
      </c>
      <c r="C2" s="240"/>
      <c r="D2" s="240"/>
      <c r="E2" s="240"/>
      <c r="F2" s="240"/>
      <c r="G2" s="240"/>
      <c r="H2" s="32"/>
      <c r="I2" s="10"/>
      <c r="J2" s="10"/>
      <c r="K2" s="10"/>
      <c r="L2" s="10"/>
    </row>
    <row r="3" spans="1:12" s="112" customFormat="1" ht="9.9499999999999993" customHeight="1" x14ac:dyDescent="0.25">
      <c r="A3" s="19"/>
      <c r="B3" s="20"/>
      <c r="C3" s="21"/>
      <c r="D3" s="114"/>
      <c r="E3" s="31"/>
      <c r="F3" s="114"/>
      <c r="G3" s="114"/>
      <c r="H3" s="32"/>
      <c r="I3" s="10"/>
      <c r="J3" s="10"/>
      <c r="K3" s="10"/>
      <c r="L3" s="10"/>
    </row>
    <row r="4" spans="1:12" s="112" customFormat="1" ht="27.95" customHeight="1" x14ac:dyDescent="0.25">
      <c r="A4" s="40"/>
      <c r="B4" s="243" t="s">
        <v>378</v>
      </c>
      <c r="C4" s="243"/>
      <c r="D4" s="243"/>
      <c r="E4" s="243"/>
      <c r="F4" s="243"/>
      <c r="G4" s="243"/>
      <c r="H4" s="32"/>
      <c r="I4" s="10"/>
      <c r="J4" s="10"/>
      <c r="K4" s="10"/>
      <c r="L4" s="10"/>
    </row>
    <row r="5" spans="1:12" s="112" customFormat="1" ht="9.9499999999999993" customHeight="1" x14ac:dyDescent="0.25">
      <c r="A5" s="19"/>
      <c r="B5" s="20"/>
      <c r="C5" s="21"/>
      <c r="D5" s="114"/>
      <c r="E5" s="31"/>
      <c r="F5" s="114"/>
      <c r="G5" s="114"/>
      <c r="H5" s="32"/>
      <c r="I5" s="10"/>
      <c r="J5" s="10"/>
      <c r="K5" s="10"/>
      <c r="L5" s="10"/>
    </row>
    <row r="6" spans="1:12" s="112" customFormat="1" ht="18" customHeight="1" x14ac:dyDescent="0.25">
      <c r="A6" s="19"/>
      <c r="B6" s="189" t="s">
        <v>379</v>
      </c>
      <c r="C6" s="116"/>
      <c r="D6" s="274" t="s">
        <v>381</v>
      </c>
      <c r="E6" s="280"/>
      <c r="F6" s="273" t="s">
        <v>377</v>
      </c>
      <c r="G6" s="275"/>
      <c r="H6" s="32"/>
      <c r="I6" s="10"/>
      <c r="J6" s="10"/>
      <c r="K6" s="10"/>
      <c r="L6" s="10"/>
    </row>
    <row r="7" spans="1:12" s="112" customFormat="1" ht="18" customHeight="1" x14ac:dyDescent="0.25">
      <c r="A7" s="19"/>
      <c r="B7" s="189" t="s">
        <v>301</v>
      </c>
      <c r="C7" s="116"/>
      <c r="D7" s="274"/>
      <c r="E7" s="281"/>
      <c r="F7" s="274"/>
      <c r="G7" s="276"/>
      <c r="H7" s="32"/>
      <c r="I7" s="10"/>
      <c r="J7" s="10"/>
      <c r="K7" s="10"/>
      <c r="L7" s="10"/>
    </row>
    <row r="8" spans="1:12" s="143" customFormat="1" ht="18" customHeight="1" x14ac:dyDescent="0.25">
      <c r="A8" s="19"/>
      <c r="B8" s="189" t="s">
        <v>380</v>
      </c>
      <c r="C8" s="142"/>
      <c r="D8" s="191"/>
      <c r="E8" s="37"/>
      <c r="F8" s="191"/>
      <c r="G8" s="43"/>
      <c r="H8" s="32"/>
      <c r="I8" s="10"/>
      <c r="J8" s="10"/>
      <c r="K8" s="10"/>
      <c r="L8" s="10"/>
    </row>
    <row r="9" spans="1:12" s="112" customFormat="1" ht="9.9499999999999993" customHeight="1" x14ac:dyDescent="0.25">
      <c r="A9" s="19"/>
      <c r="B9" s="188"/>
      <c r="C9" s="21"/>
      <c r="D9" s="191"/>
      <c r="E9" s="31"/>
      <c r="F9" s="191"/>
      <c r="G9" s="114"/>
      <c r="H9" s="32"/>
      <c r="I9" s="10"/>
      <c r="J9" s="10"/>
      <c r="K9" s="10"/>
      <c r="L9" s="10"/>
    </row>
    <row r="10" spans="1:12" s="112" customFormat="1" ht="18" customHeight="1" x14ac:dyDescent="0.25">
      <c r="A10" s="19"/>
      <c r="B10" s="189" t="s">
        <v>379</v>
      </c>
      <c r="C10" s="116"/>
      <c r="D10" s="274" t="s">
        <v>381</v>
      </c>
      <c r="E10" s="280"/>
      <c r="F10" s="273" t="s">
        <v>377</v>
      </c>
      <c r="G10" s="275"/>
      <c r="H10" s="32"/>
      <c r="I10" s="10"/>
      <c r="J10" s="10"/>
      <c r="K10" s="10"/>
      <c r="L10" s="10"/>
    </row>
    <row r="11" spans="1:12" s="112" customFormat="1" ht="18" customHeight="1" x14ac:dyDescent="0.25">
      <c r="A11" s="19"/>
      <c r="B11" s="189" t="s">
        <v>301</v>
      </c>
      <c r="C11" s="116"/>
      <c r="D11" s="274"/>
      <c r="E11" s="281"/>
      <c r="F11" s="274"/>
      <c r="G11" s="276"/>
      <c r="H11" s="32"/>
      <c r="I11" s="10"/>
      <c r="J11" s="10"/>
      <c r="K11" s="10"/>
      <c r="L11" s="10"/>
    </row>
    <row r="12" spans="1:12" s="143" customFormat="1" ht="18" customHeight="1" x14ac:dyDescent="0.25">
      <c r="A12" s="19"/>
      <c r="B12" s="189" t="s">
        <v>380</v>
      </c>
      <c r="C12" s="142"/>
      <c r="D12" s="191"/>
      <c r="E12" s="37"/>
      <c r="F12" s="191"/>
      <c r="G12" s="43"/>
      <c r="H12" s="32"/>
      <c r="I12" s="10"/>
      <c r="J12" s="10"/>
      <c r="K12" s="10"/>
      <c r="L12" s="10"/>
    </row>
    <row r="13" spans="1:12" s="112" customFormat="1" ht="9.9499999999999993" customHeight="1" x14ac:dyDescent="0.25">
      <c r="A13" s="19"/>
      <c r="B13" s="188"/>
      <c r="C13" s="21"/>
      <c r="D13" s="191"/>
      <c r="E13" s="31"/>
      <c r="F13" s="191"/>
      <c r="G13" s="114"/>
      <c r="H13" s="32"/>
      <c r="I13" s="10"/>
      <c r="J13" s="10"/>
      <c r="K13" s="10"/>
      <c r="L13" s="10"/>
    </row>
    <row r="14" spans="1:12" s="112" customFormat="1" ht="18" customHeight="1" x14ac:dyDescent="0.25">
      <c r="A14" s="19"/>
      <c r="B14" s="189" t="s">
        <v>379</v>
      </c>
      <c r="C14" s="116"/>
      <c r="D14" s="274" t="s">
        <v>381</v>
      </c>
      <c r="E14" s="280"/>
      <c r="F14" s="273" t="s">
        <v>377</v>
      </c>
      <c r="G14" s="275"/>
      <c r="H14" s="32"/>
      <c r="I14" s="10"/>
      <c r="J14" s="10"/>
      <c r="K14" s="10"/>
      <c r="L14" s="10"/>
    </row>
    <row r="15" spans="1:12" s="112" customFormat="1" ht="18" customHeight="1" x14ac:dyDescent="0.25">
      <c r="A15" s="19"/>
      <c r="B15" s="189" t="s">
        <v>301</v>
      </c>
      <c r="C15" s="116"/>
      <c r="D15" s="274"/>
      <c r="E15" s="281"/>
      <c r="F15" s="274"/>
      <c r="G15" s="276"/>
      <c r="H15" s="32"/>
      <c r="I15" s="10"/>
      <c r="J15" s="10"/>
      <c r="K15" s="10"/>
      <c r="L15" s="10"/>
    </row>
    <row r="16" spans="1:12" s="143" customFormat="1" ht="18" customHeight="1" x14ac:dyDescent="0.25">
      <c r="A16" s="19"/>
      <c r="B16" s="189" t="s">
        <v>380</v>
      </c>
      <c r="C16" s="142"/>
      <c r="D16" s="191"/>
      <c r="E16" s="37"/>
      <c r="F16" s="191"/>
      <c r="G16" s="43"/>
      <c r="H16" s="32"/>
      <c r="I16" s="10"/>
      <c r="J16" s="10"/>
      <c r="K16" s="10"/>
      <c r="L16" s="10"/>
    </row>
    <row r="17" spans="1:12" s="112" customFormat="1" ht="9.9499999999999993" customHeight="1" x14ac:dyDescent="0.25">
      <c r="A17" s="19"/>
      <c r="B17" s="188"/>
      <c r="C17" s="21"/>
      <c r="D17" s="191"/>
      <c r="E17" s="31"/>
      <c r="F17" s="191"/>
      <c r="G17" s="114"/>
      <c r="H17" s="32"/>
      <c r="I17" s="10"/>
      <c r="J17" s="10"/>
      <c r="K17" s="10"/>
      <c r="L17" s="10"/>
    </row>
    <row r="18" spans="1:12" s="112" customFormat="1" ht="18" customHeight="1" x14ac:dyDescent="0.25">
      <c r="A18" s="19"/>
      <c r="B18" s="189" t="s">
        <v>379</v>
      </c>
      <c r="C18" s="116"/>
      <c r="D18" s="274" t="s">
        <v>381</v>
      </c>
      <c r="E18" s="280"/>
      <c r="F18" s="273" t="s">
        <v>377</v>
      </c>
      <c r="G18" s="275"/>
      <c r="H18" s="32"/>
      <c r="I18" s="10"/>
      <c r="J18" s="10"/>
      <c r="K18" s="10"/>
      <c r="L18" s="10"/>
    </row>
    <row r="19" spans="1:12" s="112" customFormat="1" ht="18" customHeight="1" x14ac:dyDescent="0.25">
      <c r="A19" s="19"/>
      <c r="B19" s="189" t="s">
        <v>301</v>
      </c>
      <c r="C19" s="116"/>
      <c r="D19" s="274"/>
      <c r="E19" s="281"/>
      <c r="F19" s="274"/>
      <c r="G19" s="276"/>
      <c r="H19" s="32"/>
      <c r="I19" s="10"/>
      <c r="J19" s="10"/>
      <c r="K19" s="10"/>
      <c r="L19" s="10"/>
    </row>
    <row r="20" spans="1:12" s="143" customFormat="1" ht="18" customHeight="1" x14ac:dyDescent="0.25">
      <c r="A20" s="19"/>
      <c r="B20" s="189" t="s">
        <v>380</v>
      </c>
      <c r="C20" s="142"/>
      <c r="D20" s="191"/>
      <c r="E20" s="37"/>
      <c r="F20" s="191"/>
      <c r="G20" s="43"/>
      <c r="H20" s="32"/>
      <c r="I20" s="10"/>
      <c r="J20" s="10"/>
      <c r="K20" s="10"/>
      <c r="L20" s="10"/>
    </row>
    <row r="21" spans="1:12" s="112" customFormat="1" ht="9.9499999999999993" customHeight="1" x14ac:dyDescent="0.25">
      <c r="A21" s="19"/>
      <c r="B21" s="188"/>
      <c r="C21" s="21"/>
      <c r="D21" s="191"/>
      <c r="E21" s="31"/>
      <c r="F21" s="191"/>
      <c r="G21" s="114"/>
      <c r="H21" s="32"/>
      <c r="I21" s="10"/>
      <c r="J21" s="10"/>
      <c r="K21" s="10"/>
      <c r="L21" s="10"/>
    </row>
    <row r="22" spans="1:12" s="112" customFormat="1" ht="18" customHeight="1" x14ac:dyDescent="0.25">
      <c r="A22" s="19"/>
      <c r="B22" s="189" t="s">
        <v>379</v>
      </c>
      <c r="C22" s="116"/>
      <c r="D22" s="274" t="s">
        <v>381</v>
      </c>
      <c r="E22" s="280"/>
      <c r="F22" s="273" t="s">
        <v>377</v>
      </c>
      <c r="G22" s="275"/>
      <c r="H22" s="32"/>
      <c r="I22" s="10"/>
      <c r="J22" s="10"/>
      <c r="K22" s="10"/>
      <c r="L22" s="10"/>
    </row>
    <row r="23" spans="1:12" s="112" customFormat="1" ht="18" customHeight="1" x14ac:dyDescent="0.25">
      <c r="A23" s="19"/>
      <c r="B23" s="189" t="s">
        <v>301</v>
      </c>
      <c r="C23" s="116"/>
      <c r="D23" s="274"/>
      <c r="E23" s="281"/>
      <c r="F23" s="274"/>
      <c r="G23" s="276"/>
      <c r="H23" s="32"/>
      <c r="I23" s="10"/>
      <c r="J23" s="10"/>
      <c r="K23" s="10"/>
      <c r="L23" s="10"/>
    </row>
    <row r="24" spans="1:12" s="143" customFormat="1" ht="18" customHeight="1" x14ac:dyDescent="0.25">
      <c r="A24" s="19"/>
      <c r="B24" s="189" t="s">
        <v>380</v>
      </c>
      <c r="C24" s="142"/>
      <c r="D24" s="191"/>
      <c r="E24" s="37"/>
      <c r="F24" s="191"/>
      <c r="G24" s="43"/>
      <c r="H24" s="32"/>
      <c r="I24" s="10"/>
      <c r="J24" s="10"/>
      <c r="K24" s="10"/>
      <c r="L24" s="10"/>
    </row>
    <row r="25" spans="1:12" s="112" customFormat="1" ht="9.9499999999999993" customHeight="1" x14ac:dyDescent="0.25">
      <c r="A25" s="19"/>
      <c r="B25" s="188"/>
      <c r="C25" s="21"/>
      <c r="D25" s="191"/>
      <c r="E25" s="31"/>
      <c r="F25" s="191"/>
      <c r="G25" s="114"/>
      <c r="H25" s="32"/>
      <c r="I25" s="10"/>
      <c r="J25" s="10"/>
      <c r="K25" s="10"/>
      <c r="L25" s="10"/>
    </row>
    <row r="26" spans="1:12" s="112" customFormat="1" ht="18" customHeight="1" x14ac:dyDescent="0.25">
      <c r="A26" s="19"/>
      <c r="B26" s="189" t="s">
        <v>379</v>
      </c>
      <c r="C26" s="116"/>
      <c r="D26" s="274" t="s">
        <v>381</v>
      </c>
      <c r="E26" s="280"/>
      <c r="F26" s="273" t="s">
        <v>377</v>
      </c>
      <c r="G26" s="275"/>
      <c r="H26" s="32"/>
      <c r="I26" s="10"/>
      <c r="J26" s="10"/>
      <c r="K26" s="10"/>
      <c r="L26" s="10"/>
    </row>
    <row r="27" spans="1:12" s="112" customFormat="1" ht="18" customHeight="1" x14ac:dyDescent="0.25">
      <c r="A27" s="19"/>
      <c r="B27" s="189" t="s">
        <v>301</v>
      </c>
      <c r="C27" s="116"/>
      <c r="D27" s="274"/>
      <c r="E27" s="281"/>
      <c r="F27" s="274"/>
      <c r="G27" s="276"/>
      <c r="H27" s="32"/>
      <c r="I27" s="10"/>
      <c r="J27" s="10"/>
      <c r="K27" s="10"/>
      <c r="L27" s="10"/>
    </row>
    <row r="28" spans="1:12" s="143" customFormat="1" ht="18" customHeight="1" x14ac:dyDescent="0.25">
      <c r="A28" s="19"/>
      <c r="B28" s="189" t="s">
        <v>380</v>
      </c>
      <c r="C28" s="142"/>
      <c r="D28" s="191"/>
      <c r="E28" s="37"/>
      <c r="F28" s="191"/>
      <c r="G28" s="43"/>
      <c r="H28" s="32"/>
      <c r="I28" s="10"/>
      <c r="J28" s="10"/>
      <c r="K28" s="10"/>
      <c r="L28" s="10"/>
    </row>
    <row r="29" spans="1:12" s="112" customFormat="1" ht="9.9499999999999993" customHeight="1" x14ac:dyDescent="0.25">
      <c r="A29" s="19"/>
      <c r="B29" s="188"/>
      <c r="C29" s="21"/>
      <c r="D29" s="191"/>
      <c r="E29" s="31"/>
      <c r="F29" s="191"/>
      <c r="G29" s="114"/>
      <c r="H29" s="32"/>
      <c r="I29" s="10"/>
      <c r="J29" s="10"/>
      <c r="K29" s="10"/>
      <c r="L29" s="10"/>
    </row>
    <row r="30" spans="1:12" s="112" customFormat="1" ht="18" customHeight="1" x14ac:dyDescent="0.25">
      <c r="A30" s="19"/>
      <c r="B30" s="189" t="s">
        <v>379</v>
      </c>
      <c r="C30" s="116"/>
      <c r="D30" s="274" t="s">
        <v>381</v>
      </c>
      <c r="E30" s="280"/>
      <c r="F30" s="273" t="s">
        <v>377</v>
      </c>
      <c r="G30" s="275"/>
      <c r="H30" s="32"/>
      <c r="I30" s="10"/>
      <c r="J30" s="10"/>
      <c r="K30" s="10"/>
      <c r="L30" s="10"/>
    </row>
    <row r="31" spans="1:12" s="112" customFormat="1" ht="18" customHeight="1" x14ac:dyDescent="0.25">
      <c r="A31" s="19"/>
      <c r="B31" s="189" t="s">
        <v>301</v>
      </c>
      <c r="C31" s="116"/>
      <c r="D31" s="274"/>
      <c r="E31" s="281"/>
      <c r="F31" s="274"/>
      <c r="G31" s="276"/>
      <c r="H31" s="32"/>
      <c r="I31" s="10"/>
      <c r="J31" s="10"/>
      <c r="K31" s="10"/>
      <c r="L31" s="10"/>
    </row>
    <row r="32" spans="1:12" s="143" customFormat="1" ht="18" customHeight="1" x14ac:dyDescent="0.25">
      <c r="A32" s="19"/>
      <c r="B32" s="189" t="s">
        <v>380</v>
      </c>
      <c r="C32" s="142"/>
      <c r="D32" s="191"/>
      <c r="E32" s="37"/>
      <c r="F32" s="191"/>
      <c r="G32" s="43"/>
      <c r="H32" s="32"/>
      <c r="I32" s="10"/>
      <c r="J32" s="10"/>
      <c r="K32" s="10"/>
      <c r="L32" s="10"/>
    </row>
    <row r="33" spans="1:12" s="112" customFormat="1" ht="9.9499999999999993" customHeight="1" x14ac:dyDescent="0.25">
      <c r="A33" s="19"/>
      <c r="B33" s="188"/>
      <c r="C33" s="21"/>
      <c r="D33" s="191"/>
      <c r="E33" s="31"/>
      <c r="F33" s="191"/>
      <c r="G33" s="114"/>
      <c r="H33" s="32"/>
      <c r="I33" s="10"/>
      <c r="J33" s="10"/>
      <c r="K33" s="10"/>
      <c r="L33" s="10"/>
    </row>
    <row r="34" spans="1:12" s="112" customFormat="1" ht="18" customHeight="1" x14ac:dyDescent="0.25">
      <c r="A34" s="19"/>
      <c r="B34" s="189" t="s">
        <v>379</v>
      </c>
      <c r="C34" s="116"/>
      <c r="D34" s="274" t="s">
        <v>381</v>
      </c>
      <c r="E34" s="280"/>
      <c r="F34" s="273" t="s">
        <v>377</v>
      </c>
      <c r="G34" s="275"/>
      <c r="H34" s="32"/>
      <c r="I34" s="10"/>
      <c r="J34" s="10"/>
      <c r="K34" s="10"/>
      <c r="L34" s="10"/>
    </row>
    <row r="35" spans="1:12" s="112" customFormat="1" ht="18" customHeight="1" x14ac:dyDescent="0.25">
      <c r="A35" s="19"/>
      <c r="B35" s="189" t="s">
        <v>301</v>
      </c>
      <c r="C35" s="116"/>
      <c r="D35" s="274"/>
      <c r="E35" s="281"/>
      <c r="F35" s="274"/>
      <c r="G35" s="276"/>
      <c r="H35" s="32"/>
      <c r="I35" s="10"/>
      <c r="J35" s="10"/>
      <c r="K35" s="10"/>
      <c r="L35" s="10"/>
    </row>
    <row r="36" spans="1:12" s="143" customFormat="1" ht="18" customHeight="1" x14ac:dyDescent="0.25">
      <c r="A36" s="19"/>
      <c r="B36" s="189" t="s">
        <v>380</v>
      </c>
      <c r="C36" s="142"/>
      <c r="D36" s="191"/>
      <c r="E36" s="37"/>
      <c r="F36" s="191"/>
      <c r="G36" s="43"/>
      <c r="H36" s="32"/>
      <c r="I36" s="10"/>
      <c r="J36" s="10"/>
      <c r="K36" s="10"/>
      <c r="L36" s="10"/>
    </row>
    <row r="37" spans="1:12" s="112" customFormat="1" ht="9.9499999999999993" customHeight="1" x14ac:dyDescent="0.25">
      <c r="A37" s="19"/>
      <c r="B37" s="188"/>
      <c r="C37" s="21"/>
      <c r="D37" s="191"/>
      <c r="E37" s="31"/>
      <c r="F37" s="191"/>
      <c r="G37" s="114"/>
      <c r="H37" s="32"/>
      <c r="I37" s="10"/>
      <c r="J37" s="10"/>
      <c r="K37" s="10"/>
      <c r="L37" s="10"/>
    </row>
    <row r="38" spans="1:12" s="112" customFormat="1" ht="18" customHeight="1" x14ac:dyDescent="0.25">
      <c r="A38" s="19"/>
      <c r="B38" s="189" t="s">
        <v>379</v>
      </c>
      <c r="C38" s="116"/>
      <c r="D38" s="274" t="s">
        <v>381</v>
      </c>
      <c r="E38" s="280"/>
      <c r="F38" s="273" t="s">
        <v>377</v>
      </c>
      <c r="G38" s="275"/>
      <c r="H38" s="32"/>
      <c r="I38" s="10"/>
      <c r="J38" s="10"/>
      <c r="K38" s="10"/>
      <c r="L38" s="10"/>
    </row>
    <row r="39" spans="1:12" s="112" customFormat="1" ht="18" customHeight="1" x14ac:dyDescent="0.25">
      <c r="A39" s="19"/>
      <c r="B39" s="189" t="s">
        <v>301</v>
      </c>
      <c r="C39" s="116"/>
      <c r="D39" s="274"/>
      <c r="E39" s="281"/>
      <c r="F39" s="274"/>
      <c r="G39" s="276"/>
      <c r="H39" s="32"/>
      <c r="I39" s="10"/>
      <c r="J39" s="10"/>
      <c r="K39" s="10"/>
      <c r="L39" s="10"/>
    </row>
    <row r="40" spans="1:12" s="143" customFormat="1" ht="18" customHeight="1" x14ac:dyDescent="0.25">
      <c r="A40" s="19"/>
      <c r="B40" s="189" t="s">
        <v>380</v>
      </c>
      <c r="C40" s="142"/>
      <c r="D40" s="191"/>
      <c r="E40" s="37"/>
      <c r="F40" s="191"/>
      <c r="G40" s="43"/>
      <c r="H40" s="32"/>
      <c r="I40" s="10"/>
      <c r="J40" s="10"/>
      <c r="K40" s="10"/>
      <c r="L40" s="10"/>
    </row>
    <row r="41" spans="1:12" s="112" customFormat="1" ht="9.9499999999999993" customHeight="1" x14ac:dyDescent="0.25">
      <c r="A41" s="19"/>
      <c r="B41" s="188"/>
      <c r="C41" s="21"/>
      <c r="D41" s="191"/>
      <c r="E41" s="31"/>
      <c r="F41" s="191"/>
      <c r="G41" s="114"/>
      <c r="H41" s="32"/>
      <c r="I41" s="10"/>
      <c r="J41" s="10"/>
      <c r="K41" s="10"/>
      <c r="L41" s="10"/>
    </row>
    <row r="42" spans="1:12" s="112" customFormat="1" ht="18" customHeight="1" x14ac:dyDescent="0.25">
      <c r="A42" s="19"/>
      <c r="B42" s="189" t="s">
        <v>379</v>
      </c>
      <c r="C42" s="116"/>
      <c r="D42" s="274" t="s">
        <v>381</v>
      </c>
      <c r="E42" s="280"/>
      <c r="F42" s="273" t="s">
        <v>377</v>
      </c>
      <c r="G42" s="275"/>
      <c r="H42" s="32"/>
      <c r="I42" s="10"/>
      <c r="J42" s="10"/>
      <c r="K42" s="10"/>
      <c r="L42" s="10"/>
    </row>
    <row r="43" spans="1:12" s="112" customFormat="1" ht="18" customHeight="1" x14ac:dyDescent="0.25">
      <c r="A43" s="19"/>
      <c r="B43" s="189" t="s">
        <v>301</v>
      </c>
      <c r="C43" s="116"/>
      <c r="D43" s="274"/>
      <c r="E43" s="281"/>
      <c r="F43" s="274"/>
      <c r="G43" s="276"/>
      <c r="H43" s="32"/>
      <c r="I43" s="10"/>
      <c r="J43" s="10"/>
      <c r="K43" s="10"/>
      <c r="L43" s="10"/>
    </row>
    <row r="44" spans="1:12" s="143" customFormat="1" ht="18" customHeight="1" x14ac:dyDescent="0.25">
      <c r="A44" s="19"/>
      <c r="B44" s="189" t="s">
        <v>380</v>
      </c>
      <c r="C44" s="142"/>
      <c r="D44" s="191"/>
      <c r="E44" s="37"/>
      <c r="F44" s="191"/>
      <c r="G44" s="43"/>
      <c r="H44" s="32"/>
      <c r="I44" s="10"/>
      <c r="J44" s="10"/>
      <c r="K44" s="10"/>
      <c r="L44" s="10"/>
    </row>
    <row r="45" spans="1:12" s="112" customFormat="1" ht="9.9499999999999993" customHeight="1" x14ac:dyDescent="0.25">
      <c r="A45" s="19"/>
      <c r="B45" s="188"/>
      <c r="C45" s="21"/>
      <c r="D45" s="191"/>
      <c r="E45" s="31"/>
      <c r="F45" s="191"/>
      <c r="G45" s="114"/>
      <c r="H45" s="32"/>
      <c r="I45" s="10"/>
      <c r="J45" s="10"/>
      <c r="K45" s="10"/>
      <c r="L45" s="10"/>
    </row>
    <row r="46" spans="1:12" s="112" customFormat="1" ht="18" customHeight="1" x14ac:dyDescent="0.25">
      <c r="A46" s="19"/>
      <c r="B46" s="189" t="s">
        <v>379</v>
      </c>
      <c r="C46" s="116"/>
      <c r="D46" s="274" t="s">
        <v>381</v>
      </c>
      <c r="E46" s="280"/>
      <c r="F46" s="273" t="s">
        <v>377</v>
      </c>
      <c r="G46" s="275"/>
      <c r="H46" s="32"/>
      <c r="I46" s="10"/>
      <c r="J46" s="10"/>
      <c r="K46" s="10"/>
      <c r="L46" s="10"/>
    </row>
    <row r="47" spans="1:12" s="112" customFormat="1" ht="18" customHeight="1" x14ac:dyDescent="0.25">
      <c r="A47" s="19"/>
      <c r="B47" s="189" t="s">
        <v>301</v>
      </c>
      <c r="C47" s="116"/>
      <c r="D47" s="274"/>
      <c r="E47" s="281"/>
      <c r="F47" s="274"/>
      <c r="G47" s="276"/>
      <c r="H47" s="32"/>
      <c r="I47" s="10"/>
      <c r="J47" s="10"/>
      <c r="K47" s="10"/>
      <c r="L47" s="10"/>
    </row>
    <row r="48" spans="1:12" s="143" customFormat="1" ht="18" customHeight="1" x14ac:dyDescent="0.25">
      <c r="A48" s="19"/>
      <c r="B48" s="189" t="s">
        <v>380</v>
      </c>
      <c r="C48" s="142"/>
      <c r="D48" s="191"/>
      <c r="E48" s="37"/>
      <c r="F48" s="191"/>
      <c r="G48" s="43"/>
      <c r="H48" s="32"/>
      <c r="I48" s="10"/>
      <c r="J48" s="10"/>
      <c r="K48" s="10"/>
      <c r="L48" s="10"/>
    </row>
    <row r="49" spans="1:12" s="112" customFormat="1" ht="9.9499999999999993" customHeight="1" x14ac:dyDescent="0.25">
      <c r="A49" s="19"/>
      <c r="B49" s="188"/>
      <c r="C49" s="21"/>
      <c r="D49" s="191"/>
      <c r="E49" s="31"/>
      <c r="F49" s="191"/>
      <c r="G49" s="114"/>
      <c r="H49" s="32"/>
      <c r="I49" s="10"/>
      <c r="J49" s="10"/>
      <c r="K49" s="10"/>
      <c r="L49" s="10"/>
    </row>
    <row r="50" spans="1:12" s="112" customFormat="1" ht="18" customHeight="1" x14ac:dyDescent="0.25">
      <c r="A50" s="19"/>
      <c r="B50" s="189" t="s">
        <v>379</v>
      </c>
      <c r="C50" s="116"/>
      <c r="D50" s="274" t="s">
        <v>381</v>
      </c>
      <c r="E50" s="280"/>
      <c r="F50" s="273" t="s">
        <v>377</v>
      </c>
      <c r="G50" s="275"/>
      <c r="H50" s="32"/>
      <c r="I50" s="10"/>
      <c r="J50" s="10"/>
      <c r="K50" s="10"/>
      <c r="L50" s="10"/>
    </row>
    <row r="51" spans="1:12" s="112" customFormat="1" ht="18" customHeight="1" x14ac:dyDescent="0.25">
      <c r="A51" s="19"/>
      <c r="B51" s="189" t="s">
        <v>301</v>
      </c>
      <c r="C51" s="116"/>
      <c r="D51" s="274"/>
      <c r="E51" s="281"/>
      <c r="F51" s="274"/>
      <c r="G51" s="276"/>
      <c r="H51" s="32"/>
      <c r="I51" s="10"/>
      <c r="J51" s="10"/>
      <c r="K51" s="10"/>
      <c r="L51" s="10"/>
    </row>
    <row r="52" spans="1:12" s="143" customFormat="1" ht="18" customHeight="1" x14ac:dyDescent="0.25">
      <c r="A52" s="19"/>
      <c r="B52" s="189" t="s">
        <v>380</v>
      </c>
      <c r="C52" s="142"/>
      <c r="D52" s="191"/>
      <c r="E52" s="37"/>
      <c r="F52" s="191"/>
      <c r="G52" s="43"/>
      <c r="H52" s="32"/>
      <c r="I52" s="10"/>
      <c r="J52" s="10"/>
      <c r="K52" s="10"/>
      <c r="L52" s="10"/>
    </row>
    <row r="53" spans="1:12" s="112" customFormat="1" ht="9.9499999999999993" customHeight="1" x14ac:dyDescent="0.25">
      <c r="A53" s="19"/>
      <c r="B53" s="188"/>
      <c r="C53" s="21"/>
      <c r="D53" s="191"/>
      <c r="E53" s="31"/>
      <c r="F53" s="191"/>
      <c r="G53" s="114"/>
      <c r="H53" s="32"/>
      <c r="I53" s="10"/>
      <c r="J53" s="10"/>
      <c r="K53" s="10"/>
      <c r="L53" s="10"/>
    </row>
    <row r="54" spans="1:12" s="112" customFormat="1" ht="18" customHeight="1" x14ac:dyDescent="0.25">
      <c r="A54" s="19"/>
      <c r="B54" s="189" t="s">
        <v>379</v>
      </c>
      <c r="C54" s="116"/>
      <c r="D54" s="274" t="s">
        <v>381</v>
      </c>
      <c r="E54" s="280"/>
      <c r="F54" s="273" t="s">
        <v>377</v>
      </c>
      <c r="G54" s="275"/>
      <c r="H54" s="32"/>
      <c r="I54" s="10"/>
      <c r="J54" s="10"/>
      <c r="K54" s="10"/>
      <c r="L54" s="10"/>
    </row>
    <row r="55" spans="1:12" s="112" customFormat="1" ht="18" customHeight="1" x14ac:dyDescent="0.25">
      <c r="A55" s="19"/>
      <c r="B55" s="189" t="s">
        <v>301</v>
      </c>
      <c r="C55" s="116"/>
      <c r="D55" s="274"/>
      <c r="E55" s="281"/>
      <c r="F55" s="274"/>
      <c r="G55" s="276"/>
      <c r="H55" s="32"/>
      <c r="I55" s="10"/>
      <c r="J55" s="10"/>
      <c r="K55" s="10"/>
      <c r="L55" s="10"/>
    </row>
    <row r="56" spans="1:12" s="143" customFormat="1" ht="18" customHeight="1" x14ac:dyDescent="0.25">
      <c r="A56" s="19"/>
      <c r="B56" s="189" t="s">
        <v>380</v>
      </c>
      <c r="C56" s="142"/>
      <c r="D56" s="191"/>
      <c r="E56" s="37"/>
      <c r="F56" s="191"/>
      <c r="G56" s="43"/>
      <c r="H56" s="32"/>
      <c r="I56" s="10"/>
      <c r="J56" s="10"/>
      <c r="K56" s="10"/>
      <c r="L56" s="10"/>
    </row>
    <row r="57" spans="1:12" s="112" customFormat="1" ht="9.9499999999999993" customHeight="1" x14ac:dyDescent="0.25">
      <c r="A57" s="19"/>
      <c r="B57" s="188"/>
      <c r="C57" s="21"/>
      <c r="D57" s="191"/>
      <c r="E57" s="31"/>
      <c r="F57" s="191"/>
      <c r="G57" s="114"/>
      <c r="H57" s="32"/>
      <c r="I57" s="10"/>
      <c r="J57" s="10"/>
      <c r="K57" s="10"/>
      <c r="L57" s="10"/>
    </row>
    <row r="58" spans="1:12" s="112" customFormat="1" ht="18" customHeight="1" x14ac:dyDescent="0.25">
      <c r="A58" s="19"/>
      <c r="B58" s="189" t="s">
        <v>379</v>
      </c>
      <c r="C58" s="116"/>
      <c r="D58" s="274" t="s">
        <v>381</v>
      </c>
      <c r="E58" s="280"/>
      <c r="F58" s="273" t="s">
        <v>377</v>
      </c>
      <c r="G58" s="275"/>
      <c r="H58" s="32"/>
      <c r="I58" s="10"/>
      <c r="J58" s="10"/>
      <c r="K58" s="10"/>
      <c r="L58" s="10"/>
    </row>
    <row r="59" spans="1:12" s="112" customFormat="1" ht="18" customHeight="1" x14ac:dyDescent="0.25">
      <c r="A59" s="19"/>
      <c r="B59" s="189" t="s">
        <v>301</v>
      </c>
      <c r="C59" s="116"/>
      <c r="D59" s="274"/>
      <c r="E59" s="281"/>
      <c r="F59" s="274"/>
      <c r="G59" s="276"/>
      <c r="H59" s="32"/>
      <c r="I59" s="10"/>
      <c r="J59" s="10"/>
      <c r="K59" s="10"/>
      <c r="L59" s="10"/>
    </row>
    <row r="60" spans="1:12" s="143" customFormat="1" ht="18" customHeight="1" x14ac:dyDescent="0.25">
      <c r="A60" s="19"/>
      <c r="B60" s="189" t="s">
        <v>380</v>
      </c>
      <c r="C60" s="142"/>
      <c r="D60" s="191"/>
      <c r="E60" s="37"/>
      <c r="F60" s="191"/>
      <c r="G60" s="43"/>
      <c r="H60" s="32"/>
      <c r="I60" s="10"/>
      <c r="J60" s="10"/>
      <c r="K60" s="10"/>
      <c r="L60" s="10"/>
    </row>
    <row r="61" spans="1:12" s="112" customFormat="1" ht="9.9499999999999993" customHeight="1" x14ac:dyDescent="0.25">
      <c r="A61" s="19"/>
      <c r="B61" s="188"/>
      <c r="C61" s="21"/>
      <c r="D61" s="191"/>
      <c r="E61" s="31"/>
      <c r="F61" s="191"/>
      <c r="G61" s="114"/>
      <c r="H61" s="32"/>
      <c r="I61" s="10"/>
      <c r="J61" s="10"/>
      <c r="K61" s="10"/>
      <c r="L61" s="10"/>
    </row>
    <row r="62" spans="1:12" s="112" customFormat="1" ht="18" customHeight="1" x14ac:dyDescent="0.25">
      <c r="A62" s="19"/>
      <c r="B62" s="189" t="s">
        <v>379</v>
      </c>
      <c r="C62" s="116"/>
      <c r="D62" s="274" t="s">
        <v>381</v>
      </c>
      <c r="E62" s="280"/>
      <c r="F62" s="273" t="s">
        <v>377</v>
      </c>
      <c r="G62" s="275"/>
      <c r="H62" s="32"/>
      <c r="I62" s="10"/>
      <c r="J62" s="10"/>
      <c r="K62" s="10"/>
      <c r="L62" s="10"/>
    </row>
    <row r="63" spans="1:12" s="112" customFormat="1" ht="18" customHeight="1" x14ac:dyDescent="0.25">
      <c r="A63" s="19"/>
      <c r="B63" s="189" t="s">
        <v>301</v>
      </c>
      <c r="C63" s="116"/>
      <c r="D63" s="274"/>
      <c r="E63" s="281"/>
      <c r="F63" s="274"/>
      <c r="G63" s="276"/>
      <c r="H63" s="32"/>
      <c r="I63" s="10"/>
      <c r="J63" s="10"/>
      <c r="K63" s="10"/>
      <c r="L63" s="10"/>
    </row>
    <row r="64" spans="1:12" s="143" customFormat="1" ht="18" customHeight="1" x14ac:dyDescent="0.25">
      <c r="A64" s="19"/>
      <c r="B64" s="189" t="s">
        <v>380</v>
      </c>
      <c r="C64" s="142"/>
      <c r="D64" s="191"/>
      <c r="E64" s="37"/>
      <c r="F64" s="191"/>
      <c r="G64" s="43"/>
      <c r="H64" s="32"/>
      <c r="I64" s="10"/>
      <c r="J64" s="10"/>
      <c r="K64" s="10"/>
      <c r="L64" s="10"/>
    </row>
    <row r="65" spans="1:12" s="112" customFormat="1" ht="9.9499999999999993" customHeight="1" x14ac:dyDescent="0.25">
      <c r="A65" s="19"/>
      <c r="B65" s="188"/>
      <c r="C65" s="21"/>
      <c r="D65" s="191"/>
      <c r="E65" s="31"/>
      <c r="F65" s="191"/>
      <c r="G65" s="114"/>
      <c r="H65" s="32"/>
      <c r="I65" s="10"/>
      <c r="J65" s="10"/>
      <c r="K65" s="10"/>
      <c r="L65" s="10"/>
    </row>
    <row r="66" spans="1:12" s="112" customFormat="1" ht="18" customHeight="1" x14ac:dyDescent="0.25">
      <c r="A66" s="19"/>
      <c r="B66" s="189" t="s">
        <v>379</v>
      </c>
      <c r="C66" s="116"/>
      <c r="D66" s="274" t="s">
        <v>381</v>
      </c>
      <c r="E66" s="280"/>
      <c r="F66" s="273" t="s">
        <v>377</v>
      </c>
      <c r="G66" s="275"/>
      <c r="H66" s="32"/>
      <c r="I66" s="10"/>
      <c r="J66" s="10"/>
      <c r="K66" s="10"/>
      <c r="L66" s="10"/>
    </row>
    <row r="67" spans="1:12" s="112" customFormat="1" ht="18" customHeight="1" x14ac:dyDescent="0.25">
      <c r="A67" s="19"/>
      <c r="B67" s="189" t="s">
        <v>301</v>
      </c>
      <c r="C67" s="116"/>
      <c r="D67" s="274"/>
      <c r="E67" s="281"/>
      <c r="F67" s="274"/>
      <c r="G67" s="276"/>
      <c r="H67" s="32"/>
      <c r="I67" s="10"/>
      <c r="J67" s="10"/>
      <c r="K67" s="10"/>
      <c r="L67" s="10"/>
    </row>
    <row r="68" spans="1:12" s="143" customFormat="1" ht="18" customHeight="1" x14ac:dyDescent="0.25">
      <c r="A68" s="19"/>
      <c r="B68" s="189" t="s">
        <v>380</v>
      </c>
      <c r="C68" s="142"/>
      <c r="D68" s="191"/>
      <c r="E68" s="37"/>
      <c r="F68" s="191"/>
      <c r="G68" s="43"/>
      <c r="H68" s="32"/>
      <c r="I68" s="10"/>
      <c r="J68" s="10"/>
      <c r="K68" s="10"/>
      <c r="L68" s="10"/>
    </row>
    <row r="69" spans="1:12" s="112" customFormat="1" ht="9.9499999999999993" customHeight="1" x14ac:dyDescent="0.25">
      <c r="A69" s="19"/>
      <c r="B69" s="188"/>
      <c r="C69" s="21"/>
      <c r="D69" s="191"/>
      <c r="E69" s="31"/>
      <c r="F69" s="191"/>
      <c r="G69" s="114"/>
      <c r="H69" s="32"/>
      <c r="I69" s="10"/>
      <c r="J69" s="10"/>
      <c r="K69" s="10"/>
      <c r="L69" s="10"/>
    </row>
    <row r="70" spans="1:12" s="112" customFormat="1" ht="18" customHeight="1" x14ac:dyDescent="0.25">
      <c r="A70" s="19"/>
      <c r="B70" s="189" t="s">
        <v>379</v>
      </c>
      <c r="C70" s="116"/>
      <c r="D70" s="274" t="s">
        <v>381</v>
      </c>
      <c r="E70" s="280"/>
      <c r="F70" s="273" t="s">
        <v>377</v>
      </c>
      <c r="G70" s="275"/>
      <c r="H70" s="32"/>
      <c r="I70" s="10"/>
      <c r="J70" s="10"/>
      <c r="K70" s="10"/>
      <c r="L70" s="10"/>
    </row>
    <row r="71" spans="1:12" s="112" customFormat="1" ht="18" customHeight="1" x14ac:dyDescent="0.25">
      <c r="A71" s="19"/>
      <c r="B71" s="189" t="s">
        <v>301</v>
      </c>
      <c r="C71" s="116"/>
      <c r="D71" s="274"/>
      <c r="E71" s="281"/>
      <c r="F71" s="274"/>
      <c r="G71" s="276"/>
      <c r="H71" s="32"/>
      <c r="I71" s="10"/>
      <c r="J71" s="10"/>
      <c r="K71" s="10"/>
      <c r="L71" s="10"/>
    </row>
    <row r="72" spans="1:12" s="143" customFormat="1" ht="18" customHeight="1" x14ac:dyDescent="0.25">
      <c r="A72" s="19"/>
      <c r="B72" s="189" t="s">
        <v>380</v>
      </c>
      <c r="C72" s="142"/>
      <c r="D72" s="191"/>
      <c r="E72" s="37"/>
      <c r="F72" s="191"/>
      <c r="G72" s="43"/>
      <c r="H72" s="32"/>
      <c r="I72" s="10"/>
      <c r="J72" s="10"/>
      <c r="K72" s="10"/>
      <c r="L72" s="10"/>
    </row>
    <row r="73" spans="1:12" s="112" customFormat="1" ht="9.9499999999999993" customHeight="1" x14ac:dyDescent="0.25">
      <c r="A73" s="19"/>
      <c r="B73" s="188"/>
      <c r="C73" s="21"/>
      <c r="D73" s="191"/>
      <c r="E73" s="31"/>
      <c r="F73" s="191"/>
      <c r="G73" s="114"/>
      <c r="H73" s="32"/>
      <c r="I73" s="10"/>
      <c r="J73" s="10"/>
      <c r="K73" s="10"/>
      <c r="L73" s="10"/>
    </row>
    <row r="74" spans="1:12" s="112" customFormat="1" ht="18" customHeight="1" x14ac:dyDescent="0.25">
      <c r="A74" s="19"/>
      <c r="B74" s="189" t="s">
        <v>379</v>
      </c>
      <c r="C74" s="116"/>
      <c r="D74" s="274" t="s">
        <v>381</v>
      </c>
      <c r="E74" s="280"/>
      <c r="F74" s="273" t="s">
        <v>377</v>
      </c>
      <c r="G74" s="275"/>
      <c r="H74" s="32"/>
      <c r="I74" s="10"/>
      <c r="J74" s="10"/>
      <c r="K74" s="10"/>
      <c r="L74" s="10"/>
    </row>
    <row r="75" spans="1:12" s="112" customFormat="1" ht="18" customHeight="1" x14ac:dyDescent="0.25">
      <c r="A75" s="19"/>
      <c r="B75" s="189" t="s">
        <v>301</v>
      </c>
      <c r="C75" s="116"/>
      <c r="D75" s="274"/>
      <c r="E75" s="281"/>
      <c r="F75" s="274"/>
      <c r="G75" s="276"/>
      <c r="H75" s="32"/>
      <c r="I75" s="10"/>
      <c r="J75" s="10"/>
      <c r="K75" s="10"/>
      <c r="L75" s="10"/>
    </row>
    <row r="76" spans="1:12" s="143" customFormat="1" ht="18" customHeight="1" x14ac:dyDescent="0.25">
      <c r="A76" s="19"/>
      <c r="B76" s="189" t="s">
        <v>380</v>
      </c>
      <c r="C76" s="142"/>
      <c r="D76" s="191"/>
      <c r="E76" s="37"/>
      <c r="F76" s="191"/>
      <c r="G76" s="43"/>
      <c r="H76" s="32"/>
      <c r="I76" s="10"/>
      <c r="J76" s="10"/>
      <c r="K76" s="10"/>
      <c r="L76" s="10"/>
    </row>
    <row r="77" spans="1:12" s="112" customFormat="1" ht="9.9499999999999993" customHeight="1" x14ac:dyDescent="0.25">
      <c r="A77" s="19"/>
      <c r="B77" s="188"/>
      <c r="C77" s="21"/>
      <c r="D77" s="191"/>
      <c r="E77" s="31"/>
      <c r="F77" s="191"/>
      <c r="G77" s="114"/>
      <c r="H77" s="32"/>
      <c r="I77" s="10"/>
      <c r="J77" s="10"/>
      <c r="K77" s="10"/>
      <c r="L77" s="10"/>
    </row>
    <row r="78" spans="1:12" s="112" customFormat="1" ht="18" customHeight="1" x14ac:dyDescent="0.25">
      <c r="A78" s="19"/>
      <c r="B78" s="189" t="s">
        <v>379</v>
      </c>
      <c r="C78" s="116"/>
      <c r="D78" s="274" t="s">
        <v>381</v>
      </c>
      <c r="E78" s="280"/>
      <c r="F78" s="273" t="s">
        <v>377</v>
      </c>
      <c r="G78" s="275"/>
      <c r="H78" s="32"/>
      <c r="I78" s="10"/>
      <c r="J78" s="10"/>
      <c r="K78" s="10"/>
      <c r="L78" s="10"/>
    </row>
    <row r="79" spans="1:12" s="112" customFormat="1" ht="18" customHeight="1" x14ac:dyDescent="0.25">
      <c r="A79" s="19"/>
      <c r="B79" s="189" t="s">
        <v>301</v>
      </c>
      <c r="C79" s="116"/>
      <c r="D79" s="274"/>
      <c r="E79" s="281"/>
      <c r="F79" s="274"/>
      <c r="G79" s="276"/>
      <c r="H79" s="32"/>
      <c r="I79" s="10"/>
      <c r="J79" s="10"/>
      <c r="K79" s="10"/>
      <c r="L79" s="10"/>
    </row>
    <row r="80" spans="1:12" s="143" customFormat="1" ht="18" customHeight="1" x14ac:dyDescent="0.25">
      <c r="A80" s="19"/>
      <c r="B80" s="189" t="s">
        <v>380</v>
      </c>
      <c r="C80" s="142"/>
      <c r="D80" s="144"/>
      <c r="E80" s="37"/>
      <c r="F80" s="144"/>
      <c r="G80" s="43"/>
      <c r="H80" s="32"/>
      <c r="I80" s="10"/>
      <c r="J80" s="10"/>
      <c r="K80" s="10"/>
      <c r="L80" s="10"/>
    </row>
    <row r="81" spans="1:12" s="112" customFormat="1" ht="9.9499999999999993" customHeight="1" x14ac:dyDescent="0.25">
      <c r="A81" s="19"/>
      <c r="B81" s="20"/>
      <c r="C81" s="21"/>
      <c r="D81" s="114"/>
      <c r="E81" s="31"/>
      <c r="F81" s="114"/>
      <c r="G81" s="114"/>
      <c r="H81" s="32"/>
      <c r="I81" s="10"/>
      <c r="J81" s="10"/>
      <c r="K81" s="10"/>
      <c r="L81" s="10"/>
    </row>
    <row r="82" spans="1:12" s="112" customFormat="1" ht="18" customHeight="1" x14ac:dyDescent="0.25">
      <c r="A82" s="19"/>
      <c r="B82" s="108"/>
      <c r="C82" s="111"/>
      <c r="D82" s="114"/>
      <c r="E82" s="37"/>
      <c r="F82" s="39" t="s">
        <v>382</v>
      </c>
      <c r="G82" s="41">
        <f>SUM(G6+G10+G14+G18+G22+G26+G30+G34+G38+G42+G46+G50+G54+G58+G62+G66+G70+G74+G78)</f>
        <v>0</v>
      </c>
      <c r="H82" s="32"/>
      <c r="I82" s="10"/>
      <c r="J82" s="10"/>
      <c r="K82" s="10"/>
      <c r="L82" s="10"/>
    </row>
    <row r="83" spans="1:12" s="112" customFormat="1" ht="9.9499999999999993" customHeight="1" x14ac:dyDescent="0.25">
      <c r="A83" s="24"/>
      <c r="B83" s="33"/>
      <c r="C83" s="33"/>
      <c r="D83" s="34"/>
      <c r="E83" s="35"/>
      <c r="F83" s="34"/>
      <c r="G83" s="34"/>
      <c r="H83" s="36"/>
      <c r="I83" s="10"/>
      <c r="J83" s="10"/>
      <c r="K83" s="10"/>
      <c r="L83" s="10"/>
    </row>
    <row r="84" spans="1:12" s="112" customFormat="1" ht="9.9499999999999993" customHeight="1" x14ac:dyDescent="0.25">
      <c r="A84" s="10"/>
      <c r="B84" s="10"/>
      <c r="C84" s="10"/>
      <c r="D84" s="27"/>
      <c r="F84" s="27"/>
      <c r="G84" s="27"/>
      <c r="H84" s="10"/>
      <c r="I84" s="10"/>
      <c r="J84" s="10"/>
      <c r="K84" s="10"/>
      <c r="L84" s="10"/>
    </row>
  </sheetData>
  <sheetProtection algorithmName="SHA-512" hashValue="+1BwZxKawUEqIgH1EVXqbMi0LGzIvXJ/6ol+ypumZJnVhm953KXyQ8UCLxktPzdC6F46Y2sxdV9XZiEsW+fbJg==" saltValue="cadGPwKZNgQw+jh2D6kTRg==" spinCount="100000" sheet="1" objects="1" scenarios="1"/>
  <mergeCells count="78">
    <mergeCell ref="B2:G2"/>
    <mergeCell ref="D78:D79"/>
    <mergeCell ref="E78:E79"/>
    <mergeCell ref="F78:F79"/>
    <mergeCell ref="G78:G79"/>
    <mergeCell ref="D74:D75"/>
    <mergeCell ref="E74:E75"/>
    <mergeCell ref="F74:F75"/>
    <mergeCell ref="G74:G75"/>
    <mergeCell ref="D70:D71"/>
    <mergeCell ref="E70:E71"/>
    <mergeCell ref="F70:F71"/>
    <mergeCell ref="G70:G71"/>
    <mergeCell ref="D66:D67"/>
    <mergeCell ref="E66:E67"/>
    <mergeCell ref="F66:F67"/>
    <mergeCell ref="G66:G67"/>
    <mergeCell ref="D62:D63"/>
    <mergeCell ref="E62:E63"/>
    <mergeCell ref="F62:F63"/>
    <mergeCell ref="G62:G63"/>
    <mergeCell ref="D58:D59"/>
    <mergeCell ref="E58:E59"/>
    <mergeCell ref="F58:F59"/>
    <mergeCell ref="G58:G59"/>
    <mergeCell ref="D54:D55"/>
    <mergeCell ref="E54:E55"/>
    <mergeCell ref="F54:F55"/>
    <mergeCell ref="G54:G55"/>
    <mergeCell ref="D50:D51"/>
    <mergeCell ref="E50:E51"/>
    <mergeCell ref="F50:F51"/>
    <mergeCell ref="G50:G51"/>
    <mergeCell ref="D46:D47"/>
    <mergeCell ref="E46:E47"/>
    <mergeCell ref="F46:F47"/>
    <mergeCell ref="G46:G47"/>
    <mergeCell ref="D42:D43"/>
    <mergeCell ref="E42:E43"/>
    <mergeCell ref="F42:F43"/>
    <mergeCell ref="G42:G43"/>
    <mergeCell ref="D38:D39"/>
    <mergeCell ref="E38:E39"/>
    <mergeCell ref="F38:F39"/>
    <mergeCell ref="G38:G39"/>
    <mergeCell ref="D34:D35"/>
    <mergeCell ref="E34:E35"/>
    <mergeCell ref="F34:F35"/>
    <mergeCell ref="G34:G35"/>
    <mergeCell ref="D30:D31"/>
    <mergeCell ref="E30:E31"/>
    <mergeCell ref="F30:F31"/>
    <mergeCell ref="G30:G31"/>
    <mergeCell ref="D26:D27"/>
    <mergeCell ref="E26:E27"/>
    <mergeCell ref="F26:F27"/>
    <mergeCell ref="G26:G27"/>
    <mergeCell ref="D22:D23"/>
    <mergeCell ref="E22:E23"/>
    <mergeCell ref="F22:F23"/>
    <mergeCell ref="G22:G23"/>
    <mergeCell ref="B4:G4"/>
    <mergeCell ref="D6:D7"/>
    <mergeCell ref="E6:E7"/>
    <mergeCell ref="F6:F7"/>
    <mergeCell ref="G6:G7"/>
    <mergeCell ref="G10:G11"/>
    <mergeCell ref="D18:D19"/>
    <mergeCell ref="E18:E19"/>
    <mergeCell ref="F18:F19"/>
    <mergeCell ref="G18:G19"/>
    <mergeCell ref="D14:D15"/>
    <mergeCell ref="E14:E15"/>
    <mergeCell ref="F14:F15"/>
    <mergeCell ref="G14:G15"/>
    <mergeCell ref="D10:D11"/>
    <mergeCell ref="E10:E11"/>
    <mergeCell ref="F10:F11"/>
  </mergeCells>
  <dataValidations count="2">
    <dataValidation type="list" allowBlank="1" showInputMessage="1" showErrorMessage="1" sqref="E6:E8 E74:E76 E10:E12 E14:E16 E18:E20 E22:E24 E26:E28 E30:E32 E34:E36 E38:E40 E42:E44 E46:E48 E50:E52 E54:E56 E58:E60 E62:E64 E66:E68 E70:E72 E78:E80" xr:uid="{00000000-0002-0000-0600-000000000000}">
      <formula1>Dokumentenart</formula1>
    </dataValidation>
    <dataValidation type="list" allowBlank="1" showInputMessage="1" showErrorMessage="1" sqref="C8 C12 C16 C20 C24 C28 C32 C36 C40 C44 C48 C52 C56 C60 C64 C68 C72 C76 C80" xr:uid="{CC7715C7-105A-4C99-949A-6CA65BFB1B6E}">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92" fitToHeight="0" orientation="landscape" horizontalDpi="300" verticalDpi="300" r:id="rId1"/>
  <headerFooter>
    <oddHeader>&amp;L&amp;"Verdana,Standard"&amp;9&amp;G&amp;C&amp;"Verdana,Fett"&amp;12
IPMA Level D
Demande de recertification
Autoformation&amp;R&amp;G</oddHeader>
    <oddFooter>&amp;L&amp;"Verdana,Standard"&amp;9© VZPM&amp;C&amp;"Verdana,Standard"&amp;9&amp;F&amp;R&amp;"Verdana,Standard"&amp;9&amp;A Page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4"/>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60.7109375" style="10" customWidth="1"/>
    <col min="4" max="4" width="6.7109375" style="27" customWidth="1"/>
    <col min="5" max="5" width="15.7109375" style="112" customWidth="1"/>
    <col min="6" max="6" width="10.7109375" style="27" customWidth="1"/>
    <col min="7" max="7" width="7.7109375" style="27" customWidth="1"/>
    <col min="8" max="8" width="10.7109375" style="27" customWidth="1"/>
    <col min="9" max="9" width="7.7109375" style="27" customWidth="1"/>
    <col min="10" max="10" width="1.7109375" style="10" customWidth="1"/>
    <col min="11" max="16384" width="11.42578125" style="10"/>
  </cols>
  <sheetData>
    <row r="1" spans="1:14" s="112" customFormat="1" ht="9.9499999999999993" customHeight="1" x14ac:dyDescent="0.25">
      <c r="A1" s="16"/>
      <c r="B1" s="17"/>
      <c r="C1" s="17"/>
      <c r="D1" s="28"/>
      <c r="E1" s="29"/>
      <c r="F1" s="28"/>
      <c r="G1" s="28"/>
      <c r="H1" s="28"/>
      <c r="I1" s="28"/>
      <c r="J1" s="30"/>
      <c r="K1" s="10"/>
      <c r="L1" s="10"/>
      <c r="M1" s="10"/>
      <c r="N1" s="10"/>
    </row>
    <row r="2" spans="1:14" s="112" customFormat="1" ht="18" customHeight="1" x14ac:dyDescent="0.25">
      <c r="A2" s="19"/>
      <c r="B2" s="240" t="s">
        <v>334</v>
      </c>
      <c r="C2" s="240"/>
      <c r="D2" s="240"/>
      <c r="E2" s="240"/>
      <c r="F2" s="240"/>
      <c r="G2" s="240"/>
      <c r="H2" s="240"/>
      <c r="I2" s="240"/>
      <c r="J2" s="32"/>
      <c r="K2" s="10"/>
      <c r="L2" s="10"/>
      <c r="M2" s="10"/>
      <c r="N2" s="10"/>
    </row>
    <row r="3" spans="1:14" s="112" customFormat="1" ht="9.9499999999999993" customHeight="1" x14ac:dyDescent="0.25">
      <c r="A3" s="19"/>
      <c r="B3" s="20"/>
      <c r="C3" s="21"/>
      <c r="D3" s="114"/>
      <c r="E3" s="31"/>
      <c r="F3" s="114"/>
      <c r="G3" s="114"/>
      <c r="H3" s="114"/>
      <c r="I3" s="114"/>
      <c r="J3" s="32"/>
      <c r="K3" s="10"/>
      <c r="L3" s="10"/>
      <c r="M3" s="10"/>
      <c r="N3" s="10"/>
    </row>
    <row r="4" spans="1:14" s="112" customFormat="1" ht="27.95" customHeight="1" x14ac:dyDescent="0.25">
      <c r="A4" s="40"/>
      <c r="B4" s="243" t="s">
        <v>383</v>
      </c>
      <c r="C4" s="243"/>
      <c r="D4" s="243"/>
      <c r="E4" s="243"/>
      <c r="F4" s="243"/>
      <c r="G4" s="243"/>
      <c r="H4" s="243"/>
      <c r="I4" s="243"/>
      <c r="J4" s="32"/>
      <c r="K4" s="10"/>
      <c r="L4" s="10"/>
      <c r="M4" s="10"/>
      <c r="N4" s="10"/>
    </row>
    <row r="5" spans="1:14" s="112" customFormat="1" ht="12" customHeight="1" x14ac:dyDescent="0.25">
      <c r="A5" s="19"/>
      <c r="B5" s="20"/>
      <c r="C5" s="21"/>
      <c r="D5" s="114"/>
      <c r="E5" s="117" t="s">
        <v>358</v>
      </c>
      <c r="F5" s="114"/>
      <c r="G5" s="114"/>
      <c r="H5" s="114"/>
      <c r="I5" s="114"/>
      <c r="J5" s="32"/>
      <c r="K5" s="10"/>
      <c r="L5" s="10"/>
      <c r="M5" s="10"/>
      <c r="N5" s="10"/>
    </row>
    <row r="6" spans="1:14" s="112" customFormat="1" ht="18" customHeight="1" x14ac:dyDescent="0.25">
      <c r="A6" s="19"/>
      <c r="B6" s="189" t="s">
        <v>384</v>
      </c>
      <c r="C6" s="116"/>
      <c r="D6" s="114" t="s">
        <v>359</v>
      </c>
      <c r="E6" s="118"/>
      <c r="F6" s="273" t="s">
        <v>366</v>
      </c>
      <c r="G6" s="282">
        <f>IF(C6&lt;&gt;"",40,0)</f>
        <v>0</v>
      </c>
      <c r="H6" s="273" t="s">
        <v>367</v>
      </c>
      <c r="I6" s="275"/>
      <c r="J6" s="32"/>
      <c r="K6" s="10"/>
      <c r="L6" s="10"/>
      <c r="M6" s="10"/>
      <c r="N6" s="10"/>
    </row>
    <row r="7" spans="1:14" s="112" customFormat="1" ht="18" customHeight="1" x14ac:dyDescent="0.25">
      <c r="A7" s="19"/>
      <c r="B7" s="189" t="s">
        <v>385</v>
      </c>
      <c r="C7" s="116"/>
      <c r="D7" s="114" t="s">
        <v>360</v>
      </c>
      <c r="E7" s="118"/>
      <c r="F7" s="274"/>
      <c r="G7" s="283"/>
      <c r="H7" s="274"/>
      <c r="I7" s="276"/>
      <c r="J7" s="32"/>
      <c r="K7" s="10"/>
      <c r="L7" s="10"/>
      <c r="M7" s="10"/>
      <c r="N7" s="10"/>
    </row>
    <row r="8" spans="1:14" s="112" customFormat="1" ht="9.9499999999999993" customHeight="1" x14ac:dyDescent="0.25">
      <c r="A8" s="19"/>
      <c r="B8" s="188"/>
      <c r="C8" s="21"/>
      <c r="D8" s="114"/>
      <c r="E8" s="31"/>
      <c r="F8" s="191"/>
      <c r="G8" s="114"/>
      <c r="H8" s="191"/>
      <c r="I8" s="114"/>
      <c r="J8" s="32"/>
      <c r="K8" s="10"/>
      <c r="L8" s="10"/>
      <c r="M8" s="10"/>
      <c r="N8" s="10"/>
    </row>
    <row r="9" spans="1:14" s="112" customFormat="1" ht="18" customHeight="1" x14ac:dyDescent="0.25">
      <c r="A9" s="19"/>
      <c r="B9" s="189" t="s">
        <v>384</v>
      </c>
      <c r="C9" s="116"/>
      <c r="D9" s="114" t="s">
        <v>359</v>
      </c>
      <c r="E9" s="118"/>
      <c r="F9" s="273" t="s">
        <v>366</v>
      </c>
      <c r="G9" s="282">
        <f>IF(C9&lt;&gt;"",40,0)</f>
        <v>0</v>
      </c>
      <c r="H9" s="273" t="s">
        <v>367</v>
      </c>
      <c r="I9" s="275"/>
      <c r="J9" s="32"/>
      <c r="K9" s="10"/>
      <c r="L9" s="10"/>
      <c r="M9" s="10"/>
      <c r="N9" s="10"/>
    </row>
    <row r="10" spans="1:14" s="112" customFormat="1" ht="18" customHeight="1" x14ac:dyDescent="0.25">
      <c r="A10" s="19"/>
      <c r="B10" s="189" t="s">
        <v>385</v>
      </c>
      <c r="C10" s="116"/>
      <c r="D10" s="114" t="s">
        <v>360</v>
      </c>
      <c r="E10" s="118"/>
      <c r="F10" s="274"/>
      <c r="G10" s="283"/>
      <c r="H10" s="274"/>
      <c r="I10" s="276"/>
      <c r="J10" s="32"/>
      <c r="K10" s="10"/>
      <c r="L10" s="10"/>
      <c r="M10" s="10"/>
      <c r="N10" s="10"/>
    </row>
    <row r="11" spans="1:14" s="112" customFormat="1" ht="9.9499999999999993" customHeight="1" x14ac:dyDescent="0.25">
      <c r="A11" s="19"/>
      <c r="B11" s="20"/>
      <c r="C11" s="21"/>
      <c r="D11" s="114"/>
      <c r="E11" s="31"/>
      <c r="F11" s="114"/>
      <c r="G11" s="114"/>
      <c r="H11" s="114"/>
      <c r="I11" s="114"/>
      <c r="J11" s="32"/>
      <c r="K11" s="10"/>
      <c r="L11" s="10"/>
      <c r="M11" s="10"/>
      <c r="N11" s="10"/>
    </row>
    <row r="12" spans="1:14" s="112" customFormat="1" ht="18" customHeight="1" x14ac:dyDescent="0.25">
      <c r="A12" s="19"/>
      <c r="B12" s="108"/>
      <c r="C12" s="111"/>
      <c r="D12" s="114"/>
      <c r="E12" s="37"/>
      <c r="F12" s="39" t="s">
        <v>368</v>
      </c>
      <c r="G12" s="41">
        <f>SUM(G6+G9)</f>
        <v>0</v>
      </c>
      <c r="H12" s="114"/>
      <c r="I12" s="38"/>
      <c r="J12" s="32"/>
      <c r="K12" s="10"/>
      <c r="L12" s="10"/>
      <c r="M12" s="10"/>
      <c r="N12" s="10"/>
    </row>
    <row r="13" spans="1:14" s="112" customFormat="1" ht="9.9499999999999993" customHeight="1" x14ac:dyDescent="0.25">
      <c r="A13" s="24"/>
      <c r="B13" s="33"/>
      <c r="C13" s="33"/>
      <c r="D13" s="34"/>
      <c r="E13" s="35"/>
      <c r="F13" s="34"/>
      <c r="G13" s="34"/>
      <c r="H13" s="34"/>
      <c r="I13" s="34"/>
      <c r="J13" s="36"/>
      <c r="K13" s="10"/>
      <c r="L13" s="10"/>
      <c r="M13" s="10"/>
      <c r="N13" s="10"/>
    </row>
    <row r="14" spans="1:14" s="112" customFormat="1" ht="9.9499999999999993" customHeight="1" x14ac:dyDescent="0.25">
      <c r="A14" s="10"/>
      <c r="B14" s="10"/>
      <c r="C14" s="10"/>
      <c r="D14" s="27"/>
      <c r="F14" s="27"/>
      <c r="G14" s="27"/>
      <c r="H14" s="27"/>
      <c r="I14" s="27"/>
      <c r="J14" s="10"/>
      <c r="K14" s="10"/>
      <c r="L14" s="10"/>
      <c r="M14" s="10"/>
      <c r="N14" s="10"/>
    </row>
  </sheetData>
  <sheetProtection algorithmName="SHA-512" hashValue="7x3M9tRjiJ4nY1xMV+Olqb8iFGP4V2wJOh1rM28phF0mLuvl9a8VzsLMIXOJijFWeIkBT0oqswB4vtgdfeRh/w==" saltValue="t53wuwAZ+V/iZKs8kb/ANQ==" spinCount="100000" sheet="1" objects="1" scenarios="1"/>
  <mergeCells count="10">
    <mergeCell ref="B2:I2"/>
    <mergeCell ref="F9:F10"/>
    <mergeCell ref="G9:G10"/>
    <mergeCell ref="H9:H10"/>
    <mergeCell ref="I9:I10"/>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D
Demande de recertification
Certifications professionnelles connexes&amp;R&amp;G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La date est en dehors de la période d'expérience à considérer !" xr:uid="{A0D77789-6AC9-4F50-88AF-D8B5A92064D4}">
          <x14:formula1>
            <xm:f>Pers!$D$17</xm:f>
          </x14:formula1>
          <x14:formula2>
            <xm:f>Pers!$D$18</xm:f>
          </x14:formula2>
          <xm:sqref>E6:E7 E9:E10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A6AD6FDACBFB46BA7650EAF4F6AC41" ma:contentTypeVersion="6" ma:contentTypeDescription="Create a new document." ma:contentTypeScope="" ma:versionID="8a4b079cb6756cd23bbc198ccc4c26fc">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b16ef7801baf21f93d0ad79e47ff0bd1"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EF3434-E194-41F8-A259-9411BFCD2F11}">
  <ds:schemaRefs>
    <ds:schemaRef ds:uri="http://schemas.microsoft.com/office/2006/metadata/properties"/>
    <ds:schemaRef ds:uri="http://purl.org/dc/dcmitype/"/>
    <ds:schemaRef ds:uri="http://purl.org/dc/terms/"/>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af8d43f7-26e5-45e3-b1c1-646c8735c409"/>
    <ds:schemaRef ds:uri="http://www.w3.org/XML/1998/namespace"/>
    <ds:schemaRef ds:uri="http://purl.org/dc/elements/1.1/"/>
  </ds:schemaRefs>
</ds:datastoreItem>
</file>

<file path=customXml/itemProps2.xml><?xml version="1.0" encoding="utf-8"?>
<ds:datastoreItem xmlns:ds="http://schemas.openxmlformats.org/officeDocument/2006/customXml" ds:itemID="{60375F42-37AF-47A2-B0ED-4F8330CFA328}">
  <ds:schemaRefs>
    <ds:schemaRef ds:uri="http://schemas.microsoft.com/sharepoint/v3/contenttype/forms"/>
  </ds:schemaRefs>
</ds:datastoreItem>
</file>

<file path=customXml/itemProps3.xml><?xml version="1.0" encoding="utf-8"?>
<ds:datastoreItem xmlns:ds="http://schemas.openxmlformats.org/officeDocument/2006/customXml" ds:itemID="{C4D5C59F-D133-4C2F-8763-19D9BE662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71</vt:i4>
      </vt:variant>
    </vt:vector>
  </HeadingPairs>
  <TitlesOfParts>
    <vt:vector size="86" baseType="lpstr">
      <vt:lpstr>Tips</vt:lpstr>
      <vt:lpstr>Pers</vt:lpstr>
      <vt:lpstr>Sum</vt:lpstr>
      <vt:lpstr>Pos</vt:lpstr>
      <vt:lpstr>Edu1</vt:lpstr>
      <vt:lpstr>Edu2</vt:lpstr>
      <vt:lpstr>Edu3</vt:lpstr>
      <vt:lpstr>Edu4</vt:lpstr>
      <vt:lpstr>Edu5</vt:lpstr>
      <vt:lpstr>Edu6</vt:lpstr>
      <vt:lpstr>Edu7</vt:lpstr>
      <vt:lpstr>PM</vt:lpstr>
      <vt:lpstr>SAMP</vt:lpstr>
      <vt:lpstr>Admin</vt:lpstr>
      <vt:lpstr>Vorgaben</vt:lpstr>
      <vt:lpstr>Anrede</vt:lpstr>
      <vt:lpstr>Beschluss</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Dokumentenart</vt:lpstr>
      <vt:lpstr>Admin!Druckbereich</vt:lpstr>
      <vt:lpstr>'Edu1'!Druckbereich</vt:lpstr>
      <vt:lpstr>'Edu2'!Druckbereich</vt:lpstr>
      <vt:lpstr>'Edu3'!Druckbereich</vt:lpstr>
      <vt:lpstr>'Edu4'!Druckbereich</vt:lpstr>
      <vt:lpstr>'Edu5'!Druckbereich</vt:lpstr>
      <vt:lpstr>'Edu6'!Druckbereich</vt:lpstr>
      <vt:lpstr>'Edu7'!Druckbereich</vt:lpstr>
      <vt:lpstr>Pers!Druckbereich</vt:lpstr>
      <vt:lpstr>PM!Druckbereich</vt:lpstr>
      <vt:lpstr>Pos!Druckbereich</vt:lpstr>
      <vt:lpstr>SAMP!Druckbereich</vt:lpstr>
      <vt:lpstr>Sum!Druckbereich</vt:lpstr>
      <vt:lpstr>Tips!Druckbereich</vt:lpstr>
      <vt:lpstr>Vorgaben!Druckbereich</vt:lpstr>
      <vt:lpstr>Empfehlung</vt:lpstr>
      <vt:lpstr>Entscheid</vt:lpstr>
      <vt:lpstr>Geprüft</vt:lpstr>
      <vt:lpstr>InvoiceAdditionalDetails</vt:lpstr>
      <vt:lpstr>InvoiceRecipient</vt:lpstr>
      <vt:lpstr>Kompetenzzuordnung</vt:lpstr>
      <vt:lpstr>Komplexität</vt:lpstr>
      <vt:lpstr>PreviousCertificationExpirationDate</vt:lpstr>
      <vt:lpstr>PreviousCertificationLevel</vt:lpstr>
      <vt:lpstr>PreviousCertificationNumber</vt:lpstr>
      <vt:lpstr>Projektrollen</vt:lpstr>
      <vt:lpstr>Rechnung_an</vt:lpstr>
      <vt:lpstr>Selbstbeurteilung</vt:lpstr>
      <vt:lpstr>Sprachen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2019-01-11T18:35:12Z</cp:lastPrinted>
  <dcterms:created xsi:type="dcterms:W3CDTF">2010-05-03T13:28:30Z</dcterms:created>
  <dcterms:modified xsi:type="dcterms:W3CDTF">2021-06-28T16:53:29Z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Order">
    <vt:r8>191000</vt:r8>
  </property>
</Properties>
</file>