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DieseArbeitsmappe" defaultThemeVersion="124226"/>
  <mc:AlternateContent xmlns:mc="http://schemas.openxmlformats.org/markup-compatibility/2006">
    <mc:Choice Requires="x15">
      <x15ac:absPath xmlns:x15ac="http://schemas.microsoft.com/office/spreadsheetml/2010/11/ac" url="C:\Users\Jean-PierreWidmann\Documents\VZPM\Projekte\CH-IPMA ICR4-ICB4\TP Prozesse\Lieferobjekte\Rezertifizierung\"/>
    </mc:Choice>
  </mc:AlternateContent>
  <xr:revisionPtr revIDLastSave="0" documentId="13_ncr:1_{1BE7C53F-F7FD-4714-93D2-66C1EFEC99BA}" xr6:coauthVersionLast="45" xr6:coauthVersionMax="45" xr10:uidLastSave="{00000000-0000-0000-0000-000000000000}"/>
  <workbookProtection workbookAlgorithmName="SHA-512" workbookHashValue="DYS9fJmptkxkc4ux7oA3jTGZ0YG9b/kiJEoi2y7vhbF9MRQlkPA1y4D+X6t3ouWcS5X2jEshLV5IN7qcCtclgw==" workbookSaltValue="4esk0NRKHhmSAFlAayo4Bg==" workbookSpinCount="100000" lockStructure="1"/>
  <bookViews>
    <workbookView xWindow="-120" yWindow="-120" windowWidth="38640" windowHeight="21240" xr2:uid="{00000000-000D-0000-FFFF-FFFF00000000}"/>
  </bookViews>
  <sheets>
    <sheet name="Tips" sheetId="32" r:id="rId1"/>
    <sheet name="Pers" sheetId="13" r:id="rId2"/>
    <sheet name="Sum" sheetId="17" r:id="rId3"/>
    <sheet name="Pos" sheetId="29" r:id="rId4"/>
    <sheet name="Edu1" sheetId="22" r:id="rId5"/>
    <sheet name="Edu2" sheetId="23" r:id="rId6"/>
    <sheet name="Edu3" sheetId="24" r:id="rId7"/>
    <sheet name="Edu4" sheetId="25" r:id="rId8"/>
    <sheet name="Edu5" sheetId="26" r:id="rId9"/>
    <sheet name="Edu6" sheetId="27" r:id="rId10"/>
    <sheet name="Edu7" sheetId="28" r:id="rId11"/>
    <sheet name="PM" sheetId="4" r:id="rId12"/>
    <sheet name="SAPM" sheetId="30" r:id="rId13"/>
    <sheet name="Admin" sheetId="3" r:id="rId14"/>
    <sheet name="Vorgaben" sheetId="2"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Anrede" localSheetId="4">[1]Vorgaben!$B$1:$B$2</definedName>
    <definedName name="Anrede" localSheetId="5">[1]Vorgaben!$B$1:$B$2</definedName>
    <definedName name="Anrede" localSheetId="6">[1]Vorgaben!$B$1:$B$2</definedName>
    <definedName name="Anrede" localSheetId="7">[1]Vorgaben!$B$1:$B$2</definedName>
    <definedName name="Anrede" localSheetId="8">[1]Vorgaben!$B$1:$B$2</definedName>
    <definedName name="Anrede" localSheetId="9">[1]Vorgaben!$B$1:$B$2</definedName>
    <definedName name="Anrede" localSheetId="10">[1]Vorgaben!$B$1:$B$2</definedName>
    <definedName name="Anrede" localSheetId="3">[1]Vorgaben!$B$1:$B$2</definedName>
    <definedName name="Anrede" localSheetId="12">[2]Vorgaben!$B$1:$B$2</definedName>
    <definedName name="Anrede" localSheetId="0">[7]Vorgaben!$B$1:$B$2</definedName>
    <definedName name="Anrede">Vorgaben!$B$1:$B$2</definedName>
    <definedName name="Antragsprüfer" localSheetId="3">[1]Vorgaben!$B$137:$B$143</definedName>
    <definedName name="Antragsprüfer" localSheetId="12">[1]Vorgaben!$B$137:$B$143</definedName>
    <definedName name="Antragsprüfer" localSheetId="0">[7]Vorgaben!$B$137:$B$143</definedName>
    <definedName name="Antragsprüfer">[3]Vorgaben!$B$141:$B$147</definedName>
    <definedName name="Assessoren" localSheetId="0">[8]Vorgaben!$B$102:$B$116</definedName>
    <definedName name="Assessoren">[2]Vorgaben!$B$102:$B$116</definedName>
    <definedName name="Beschluss" localSheetId="4">[1]Vorgaben!$B$79:$B$80</definedName>
    <definedName name="Beschluss" localSheetId="5">[1]Vorgaben!$B$79:$B$80</definedName>
    <definedName name="Beschluss" localSheetId="6">[1]Vorgaben!$B$79:$B$80</definedName>
    <definedName name="Beschluss" localSheetId="7">[1]Vorgaben!$B$79:$B$80</definedName>
    <definedName name="Beschluss" localSheetId="8">[1]Vorgaben!$B$79:$B$80</definedName>
    <definedName name="Beschluss" localSheetId="9">[1]Vorgaben!$B$79:$B$80</definedName>
    <definedName name="Beschluss" localSheetId="10">[1]Vorgaben!$B$79:$B$80</definedName>
    <definedName name="Beschluss" localSheetId="3">[1]Vorgaben!$B$69:$B$70</definedName>
    <definedName name="Beschluss" localSheetId="12">[2]Vorgaben!$B$61:$B$62</definedName>
    <definedName name="Beschluss" localSheetId="0">[7]Vorgaben!$B$79:$B$80</definedName>
    <definedName name="Beschluss">Vorgaben!$B$38:$B$39</definedName>
    <definedName name="BillingAddressLine1">Pers!$D$62</definedName>
    <definedName name="BillingAddressLine2">Pers!$D$63</definedName>
    <definedName name="BillingCountry">Pers!$D$68</definedName>
    <definedName name="BillingLocality">Pers!$D$67</definedName>
    <definedName name="BillingPoBox">Pers!$D$65</definedName>
    <definedName name="BillingPostcode">Pers!$D$66</definedName>
    <definedName name="BillingStreetAndNumber">Pers!$D$64</definedName>
    <definedName name="Branchen" localSheetId="4">[1]Vorgaben!$B$4:$B$17</definedName>
    <definedName name="Branchen" localSheetId="5">[1]Vorgaben!$B$4:$B$17</definedName>
    <definedName name="Branchen" localSheetId="6">[1]Vorgaben!$B$4:$B$17</definedName>
    <definedName name="Branchen" localSheetId="7">[1]Vorgaben!$B$4:$B$17</definedName>
    <definedName name="Branchen" localSheetId="8">[1]Vorgaben!$B$4:$B$17</definedName>
    <definedName name="Branchen" localSheetId="9">[1]Vorgaben!$B$4:$B$17</definedName>
    <definedName name="Branchen" localSheetId="10">[1]Vorgaben!$B$4:$B$17</definedName>
    <definedName name="Branchen" localSheetId="3">[1]Vorgaben!$B$4:$B$17</definedName>
    <definedName name="Branchen" localSheetId="12">[2]Vorgaben!$B$4:$B$17</definedName>
    <definedName name="Branchen" localSheetId="0">[7]Vorgaben!$B$4:$B$17</definedName>
    <definedName name="Branchen">Vorgaben!$B$4:$B$17</definedName>
    <definedName name="CandidateBirthday">Pers!$D$27</definedName>
    <definedName name="CandidateCountry">Pers!$D$37</definedName>
    <definedName name="CandidateEmail">Pers!$D$40</definedName>
    <definedName name="CandidateFunction">Pers!$D$24</definedName>
    <definedName name="CandidateLocality">Pers!$D$36</definedName>
    <definedName name="CandidateMobilePhone">Pers!$D$39</definedName>
    <definedName name="CandidateName">Pers!$D$26</definedName>
    <definedName name="CandidateNationality">Pers!$D$28</definedName>
    <definedName name="CandidatePhone">Pers!$D$38</definedName>
    <definedName name="CandidatePlaceOfBirth">Pers!$D$29</definedName>
    <definedName name="CandidatePoBox">Pers!$D$34</definedName>
    <definedName name="CandidatePostcode">Pers!$D$35</definedName>
    <definedName name="CandidateStreetAndNumber">Pers!$D$33</definedName>
    <definedName name="CandidateSurname">Pers!$D$25</definedName>
    <definedName name="CandidateTitel">Pers!$D$23</definedName>
    <definedName name="CertCertificate">Pers!$D$13</definedName>
    <definedName name="CertLanguageCertificate">Pers!$D$14</definedName>
    <definedName name="CertLevel">Pers!$D$12</definedName>
    <definedName name="CompanyAddressLine1">Pers!$D$46</definedName>
    <definedName name="CompanyCountry">Pers!$D$51</definedName>
    <definedName name="CompanyDepartment">Pers!$D$45</definedName>
    <definedName name="CompanyEmail">Pers!$D$54</definedName>
    <definedName name="CompanyIndustry">Pers!$D$43</definedName>
    <definedName name="CompanyLocality">Pers!$D$50</definedName>
    <definedName name="CompanyMobilePhone">Pers!$D$53</definedName>
    <definedName name="CompanyName">Pers!$D$44</definedName>
    <definedName name="CompanyPhone">Pers!$D$52</definedName>
    <definedName name="CompanyPoBox">Pers!$D$48</definedName>
    <definedName name="CompanyPostcode">Pers!$D$49</definedName>
    <definedName name="CompanyStreetAndNumber">Pers!$D$47</definedName>
    <definedName name="Dokumentenart" localSheetId="3">[1]Vorgaben!$B$145:$B$148</definedName>
    <definedName name="Dokumentenart" localSheetId="12">[1]Vorgaben!$B$145:$B$148</definedName>
    <definedName name="Dokumentenart" localSheetId="0">[7]Vorgaben!$B$145:$B$148</definedName>
    <definedName name="Dokumentenart">Vorgaben!$B$27:$B$30</definedName>
    <definedName name="_xlnm.Print_Area" localSheetId="13">Admin!$A$1:$E$19</definedName>
    <definedName name="_xlnm.Print_Area" localSheetId="4">'Edu1'!$A$1:$J$91</definedName>
    <definedName name="_xlnm.Print_Area" localSheetId="5">'Edu2'!$A$1:$J$83</definedName>
    <definedName name="_xlnm.Print_Area" localSheetId="6">'Edu3'!$A$1:$J$39</definedName>
    <definedName name="_xlnm.Print_Area" localSheetId="7">'Edu4'!$A$1:$H$83</definedName>
    <definedName name="_xlnm.Print_Area" localSheetId="8">'Edu5'!$A$1:$J$13</definedName>
    <definedName name="_xlnm.Print_Area" localSheetId="9">'Edu6'!$A$1:$K$22</definedName>
    <definedName name="_xlnm.Print_Area" localSheetId="10">'Edu7'!$A$1:$J$31</definedName>
    <definedName name="_xlnm.Print_Area" localSheetId="1">Pers!$A$1:$L$72</definedName>
    <definedName name="_xlnm.Print_Area" localSheetId="11">PM!$A$1:$K$159</definedName>
    <definedName name="_xlnm.Print_Area" localSheetId="3">Pos!$A$1:$K$13</definedName>
    <definedName name="_xlnm.Print_Area" localSheetId="12">SAPM!$A$1:$G$232</definedName>
    <definedName name="_xlnm.Print_Area" localSheetId="2">Sum!$A$1:$I$61</definedName>
    <definedName name="_xlnm.Print_Area" localSheetId="0">Tips!$A$1:$D$15</definedName>
    <definedName name="_xlnm.Print_Area" localSheetId="14">Vorgaben!$A$1:$B$39</definedName>
    <definedName name="Empfehlung" localSheetId="4">[1]Vorgaben!$B$76:$B$77</definedName>
    <definedName name="Empfehlung" localSheetId="5">[1]Vorgaben!$B$76:$B$77</definedName>
    <definedName name="Empfehlung" localSheetId="6">[1]Vorgaben!$B$76:$B$77</definedName>
    <definedName name="Empfehlung" localSheetId="7">[1]Vorgaben!$B$76:$B$77</definedName>
    <definedName name="Empfehlung" localSheetId="8">[1]Vorgaben!$B$76:$B$77</definedName>
    <definedName name="Empfehlung" localSheetId="9">[1]Vorgaben!$B$76:$B$77</definedName>
    <definedName name="Empfehlung" localSheetId="10">[1]Vorgaben!$B$76:$B$77</definedName>
    <definedName name="Empfehlung" localSheetId="0">[7]Vorgaben!$B$76:$B$77</definedName>
    <definedName name="Empfehlung">Vorgaben!$B$35:$B$36</definedName>
    <definedName name="EmpfehlungRez" localSheetId="3">[1]Vorgaben!$B$134:$B$135</definedName>
    <definedName name="EmpfehlungRez" localSheetId="12">[1]Vorgaben!$B$134:$B$135</definedName>
    <definedName name="EmpfehlungRez" localSheetId="0">[7]Vorgaben!$B$134:$B$135</definedName>
    <definedName name="EmpfehlungRez">[3]Vorgaben!$B$138:$B$139</definedName>
    <definedName name="Entscheid" localSheetId="4">[1]Vorgaben!$B$73:$B$74</definedName>
    <definedName name="Entscheid" localSheetId="5">[1]Vorgaben!$B$73:$B$74</definedName>
    <definedName name="Entscheid" localSheetId="6">[1]Vorgaben!$B$73:$B$74</definedName>
    <definedName name="Entscheid" localSheetId="7">[1]Vorgaben!$B$73:$B$74</definedName>
    <definedName name="Entscheid" localSheetId="8">[1]Vorgaben!$B$73:$B$74</definedName>
    <definedName name="Entscheid" localSheetId="9">[1]Vorgaben!$B$73:$B$74</definedName>
    <definedName name="Entscheid" localSheetId="10">[1]Vorgaben!$B$73:$B$74</definedName>
    <definedName name="Entscheid" localSheetId="3">[1]Vorgaben!$B$66:$B$67</definedName>
    <definedName name="Entscheid" localSheetId="12">[2]Vorgaben!$B$58:$B$59</definedName>
    <definedName name="Entscheid" localSheetId="0">[7]Vorgaben!$B$73:$B$74</definedName>
    <definedName name="Entscheid">Vorgaben!$B$32:$B$33</definedName>
    <definedName name="Entscheid_DE" localSheetId="0">[8]Vorgaben!$B$99:$B$100</definedName>
    <definedName name="Entscheid_DE">[2]Vorgaben!$B$99:$B$100</definedName>
    <definedName name="Entscheid2" localSheetId="3">[1]Vorgaben!$B$150:$B$151</definedName>
    <definedName name="Entscheid2" localSheetId="12">[1]Vorgaben!$B$150:$B$151</definedName>
    <definedName name="Entscheid2" localSheetId="0">[7]Vorgaben!$B$150:$B$151</definedName>
    <definedName name="Entscheid2">Vorgaben!$B$99:$B$100</definedName>
    <definedName name="Geprüft">Vorgaben!$B$91:$B$97</definedName>
    <definedName name="InvoiceAdditionalDetails">Pers!$D$58</definedName>
    <definedName name="InvoiceRecipient">Pers!$D$57</definedName>
    <definedName name="Jahre">[6]Vorgaben!#REF!</definedName>
    <definedName name="Kompetenzzuordnung" localSheetId="0">[7]Vorgaben!$B$100:$B$132</definedName>
    <definedName name="Kompetenzzuordnung">Vorgaben!$B$58:$B$89</definedName>
    <definedName name="Komplexität">Vorgaben!$B$19:$B$19</definedName>
    <definedName name="Level" localSheetId="4">[1]Vorgaben!$B$19:$B$21</definedName>
    <definedName name="Level" localSheetId="5">[1]Vorgaben!$B$19:$B$21</definedName>
    <definedName name="Level" localSheetId="6">[1]Vorgaben!$B$19:$B$21</definedName>
    <definedName name="Level" localSheetId="7">[1]Vorgaben!$B$19:$B$21</definedName>
    <definedName name="Level" localSheetId="8">[1]Vorgaben!$B$19:$B$21</definedName>
    <definedName name="Level" localSheetId="9">[1]Vorgaben!$B$19:$B$21</definedName>
    <definedName name="Level" localSheetId="10">[1]Vorgaben!$B$19:$B$21</definedName>
    <definedName name="Level" localSheetId="0">[7]Vorgaben!$B$19:$B$21</definedName>
    <definedName name="Level">Vorgaben!#REF!</definedName>
    <definedName name="Personentage" localSheetId="4">[1]Vorgaben!$B$68:$B$71</definedName>
    <definedName name="Personentage" localSheetId="5">[1]Vorgaben!$B$68:$B$71</definedName>
    <definedName name="Personentage" localSheetId="6">[1]Vorgaben!$B$68:$B$71</definedName>
    <definedName name="Personentage" localSheetId="7">[1]Vorgaben!$B$68:$B$71</definedName>
    <definedName name="Personentage" localSheetId="8">[1]Vorgaben!$B$68:$B$71</definedName>
    <definedName name="Personentage" localSheetId="9">[1]Vorgaben!$B$68:$B$71</definedName>
    <definedName name="Personentage" localSheetId="10">[1]Vorgaben!$B$68:$B$71</definedName>
    <definedName name="Personentage" localSheetId="0">[7]Vorgaben!$B$68:$B$71</definedName>
    <definedName name="Personentage">Vorgaben!#REF!</definedName>
    <definedName name="PreviousCertificationExpirationDate">Pers!$D$9</definedName>
    <definedName name="PreviousCertificationLevel">Pers!$D$8</definedName>
    <definedName name="PreviousCertificationNumber">Pers!$D$7</definedName>
    <definedName name="Projektarten" localSheetId="3">[1]Vorgaben!$B$86:$B$98</definedName>
    <definedName name="Projektarten" localSheetId="12">[2]Vorgaben!$B$78:$B$90</definedName>
    <definedName name="Projektarten" localSheetId="0">[7]Vorgaben!$B$86:$B$98</definedName>
    <definedName name="Projektarten">[3]Vorgaben!$B$86:$B$98</definedName>
    <definedName name="Projektrollen" localSheetId="4">[1]Vorgaben!$B$82:$B$98</definedName>
    <definedName name="Projektrollen" localSheetId="5">[1]Vorgaben!$B$82:$B$98</definedName>
    <definedName name="Projektrollen" localSheetId="6">[1]Vorgaben!$B$82:$B$98</definedName>
    <definedName name="Projektrollen" localSheetId="7">[1]Vorgaben!$B$82:$B$98</definedName>
    <definedName name="Projektrollen" localSheetId="8">[1]Vorgaben!$B$82:$B$98</definedName>
    <definedName name="Projektrollen" localSheetId="9">[1]Vorgaben!$B$82:$B$98</definedName>
    <definedName name="Projektrollen" localSheetId="10">[1]Vorgaben!$B$82:$B$98</definedName>
    <definedName name="Projektrollen" localSheetId="3">[1]Vorgaben!$B$72:$B$84</definedName>
    <definedName name="Projektrollen" localSheetId="12">[2]Vorgaben!$B$64:$B$67</definedName>
    <definedName name="Projektrollen" localSheetId="0">[7]Vorgaben!$B$82:$B$98</definedName>
    <definedName name="Projektrollen">Vorgaben!$B$41:$B$56</definedName>
    <definedName name="Rechnung_an" localSheetId="4">[1]Vorgaben!$B$39:$B$41</definedName>
    <definedName name="Rechnung_an" localSheetId="5">[1]Vorgaben!$B$39:$B$41</definedName>
    <definedName name="Rechnung_an" localSheetId="6">[1]Vorgaben!$B$39:$B$41</definedName>
    <definedName name="Rechnung_an" localSheetId="7">[1]Vorgaben!$B$39:$B$41</definedName>
    <definedName name="Rechnung_an" localSheetId="8">[1]Vorgaben!$B$39:$B$41</definedName>
    <definedName name="Rechnung_an" localSheetId="9">[1]Vorgaben!$B$39:$B$41</definedName>
    <definedName name="Rechnung_an" localSheetId="10">[1]Vorgaben!$B$39:$B$41</definedName>
    <definedName name="Rechnung_an" localSheetId="3">[1]Vorgaben!$B$44:$B$46</definedName>
    <definedName name="Rechnung_an" localSheetId="12">[2]Vorgaben!$B$46:$B$48</definedName>
    <definedName name="Rechnung_an" localSheetId="0">[7]Vorgaben!$B$39:$B$41</definedName>
    <definedName name="Rechnung_an">Vorgaben!$B$23:$B$25</definedName>
    <definedName name="Rollen" localSheetId="4">[1]Vorgaben!$B$48:$B$66</definedName>
    <definedName name="Rollen" localSheetId="5">[1]Vorgaben!$B$48:$B$66</definedName>
    <definedName name="Rollen" localSheetId="6">[1]Vorgaben!$B$48:$B$66</definedName>
    <definedName name="Rollen" localSheetId="7">[1]Vorgaben!$B$48:$B$66</definedName>
    <definedName name="Rollen" localSheetId="8">[1]Vorgaben!$B$48:$B$66</definedName>
    <definedName name="Rollen" localSheetId="9">[1]Vorgaben!$B$48:$B$66</definedName>
    <definedName name="Rollen" localSheetId="10">[1]Vorgaben!$B$48:$B$66</definedName>
    <definedName name="Rollen" localSheetId="3">[1]Vorgaben!$B$48:$B$64</definedName>
    <definedName name="Rollen" localSheetId="12">[2]Vorgaben!$B$50:$B$56</definedName>
    <definedName name="Rollen" localSheetId="0">[7]Vorgaben!$B$48:$B$66</definedName>
    <definedName name="Rollen">Vorgaben!#REF!</definedName>
    <definedName name="Selbstbeurteilung">Vorgaben!$B$23:$B$25</definedName>
    <definedName name="Sprachen" localSheetId="4">[1]Vorgaben!$B$35:$B$37</definedName>
    <definedName name="Sprachen" localSheetId="5">[1]Vorgaben!$B$35:$B$37</definedName>
    <definedName name="Sprachen" localSheetId="6">[1]Vorgaben!$B$35:$B$37</definedName>
    <definedName name="Sprachen" localSheetId="7">[1]Vorgaben!$B$35:$B$37</definedName>
    <definedName name="Sprachen" localSheetId="8">[1]Vorgaben!$B$35:$B$37</definedName>
    <definedName name="Sprachen" localSheetId="9">[1]Vorgaben!$B$35:$B$37</definedName>
    <definedName name="Sprachen" localSheetId="10">[1]Vorgaben!$B$35:$B$37</definedName>
    <definedName name="Sprachen" localSheetId="3">[1]Vorgaben!$B$40:$B$42</definedName>
    <definedName name="Sprachen" localSheetId="12">[2]Vorgaben!$B$42:$B$44</definedName>
    <definedName name="Sprachen" localSheetId="0">[7]Vorgaben!$B$35:$B$37</definedName>
    <definedName name="Sprachen">Vorgaben!$B$19:$B$21</definedName>
    <definedName name="Verlängerung" localSheetId="0">[8]Vorgaben!$B$69:$B$76</definedName>
    <definedName name="Verlängerung">[2]Vorgaben!$B$69:$B$76</definedName>
    <definedName name="Verlängerungsentscheid" localSheetId="0">[8]Vorgaben!$B$96:$B$97</definedName>
    <definedName name="Verlängerungsentscheid">[2]Vorgaben!$B$96:$B$97</definedName>
    <definedName name="Zertifikat" localSheetId="4">[1]Vorgaben!$B$31:$B$33</definedName>
    <definedName name="Zertifikat" localSheetId="5">[1]Vorgaben!$B$31:$B$33</definedName>
    <definedName name="Zertifikat" localSheetId="6">[1]Vorgaben!$B$31:$B$33</definedName>
    <definedName name="Zertifikat" localSheetId="7">[1]Vorgaben!$B$31:$B$33</definedName>
    <definedName name="Zertifikat" localSheetId="8">[1]Vorgaben!$B$31:$B$33</definedName>
    <definedName name="Zertifikat" localSheetId="9">[1]Vorgaben!$B$31:$B$33</definedName>
    <definedName name="Zertifikat" localSheetId="10">[1]Vorgaben!$B$31:$B$33</definedName>
    <definedName name="Zertifikat" localSheetId="3">[1]Vorgaben!$B$31:$B$38</definedName>
    <definedName name="Zertifikat" localSheetId="12">[2]Vorgaben!$B$32:$B$40</definedName>
    <definedName name="Zertifikat" localSheetId="0">[7]Vorgaben!$B$31:$B$33</definedName>
    <definedName name="Zertifikat">Vorgaben!#REF!</definedName>
    <definedName name="Zertifikate" localSheetId="4">[1]Vorgaben!$B$23:$B$29</definedName>
    <definedName name="Zertifikate" localSheetId="5">[1]Vorgaben!$B$23:$B$29</definedName>
    <definedName name="Zertifikate" localSheetId="6">[1]Vorgaben!$B$23:$B$29</definedName>
    <definedName name="Zertifikate" localSheetId="7">[1]Vorgaben!$B$23:$B$29</definedName>
    <definedName name="Zertifikate" localSheetId="8">[1]Vorgaben!$B$23:$B$29</definedName>
    <definedName name="Zertifikate" localSheetId="9">[1]Vorgaben!$B$23:$B$29</definedName>
    <definedName name="Zertifikate" localSheetId="10">[1]Vorgaben!$B$23:$B$29</definedName>
    <definedName name="Zertifikate" localSheetId="3">[1]Vorgaben!$B$23:$B$29</definedName>
    <definedName name="Zertifikate" localSheetId="12">[2]Vorgaben!$B$23:$B$30</definedName>
    <definedName name="Zertifikate" localSheetId="0">[7]Vorgaben!$B$23:$B$29</definedName>
    <definedName name="Zertifikate">Vorgaben!#REF!</definedName>
    <definedName name="Zulassung" localSheetId="12">[2]Vorgaben!$B$92:$B$94</definedName>
    <definedName name="Zulassung" localSheetId="0">[7]Vorgaben!#REF!</definedName>
    <definedName name="Zulassung">[1]Vorgaben!#REF!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1" i="30" l="1"/>
  <c r="I221" i="30" s="1"/>
  <c r="F213" i="30"/>
  <c r="I213" i="30" s="1"/>
  <c r="F205" i="30"/>
  <c r="I205" i="30" s="1"/>
  <c r="F196" i="30"/>
  <c r="I196" i="30" s="1"/>
  <c r="F189" i="30"/>
  <c r="I189" i="30" s="1"/>
  <c r="F181" i="30"/>
  <c r="I181" i="30" s="1"/>
  <c r="F173" i="30"/>
  <c r="I173" i="30" s="1"/>
  <c r="F165" i="30"/>
  <c r="I165" i="30" s="1"/>
  <c r="F158" i="30"/>
  <c r="I158" i="30" s="1"/>
  <c r="F150" i="30"/>
  <c r="I150" i="30" s="1"/>
  <c r="F143" i="30"/>
  <c r="I143" i="30" s="1"/>
  <c r="F137" i="30"/>
  <c r="I137" i="30" s="1"/>
  <c r="F129" i="30"/>
  <c r="I129" i="30" s="1"/>
  <c r="F120" i="30"/>
  <c r="I120" i="30" s="1"/>
  <c r="F112" i="30"/>
  <c r="I112" i="30" s="1"/>
  <c r="F104" i="30"/>
  <c r="I104" i="30" s="1"/>
  <c r="I97" i="30"/>
  <c r="F97" i="30"/>
  <c r="F89" i="30"/>
  <c r="I89" i="30" s="1"/>
  <c r="F81" i="30"/>
  <c r="I81" i="30" s="1"/>
  <c r="F73" i="30"/>
  <c r="I73" i="30" s="1"/>
  <c r="F65" i="30"/>
  <c r="I65" i="30" s="1"/>
  <c r="F57" i="30"/>
  <c r="I57" i="30" s="1"/>
  <c r="F49" i="30"/>
  <c r="I49" i="30" s="1"/>
  <c r="F42" i="30"/>
  <c r="I42" i="30" s="1"/>
  <c r="F36" i="30"/>
  <c r="I36" i="30" s="1"/>
  <c r="F27" i="30"/>
  <c r="I27" i="30" s="1"/>
  <c r="F17" i="30"/>
  <c r="I17" i="30" s="1"/>
  <c r="F9" i="30"/>
  <c r="I9" i="30" s="1"/>
  <c r="J151" i="4"/>
  <c r="J150" i="4"/>
  <c r="J136" i="4"/>
  <c r="J135" i="4"/>
  <c r="J121" i="4"/>
  <c r="J120" i="4"/>
  <c r="J106" i="4"/>
  <c r="J105" i="4"/>
  <c r="J91" i="4"/>
  <c r="J90" i="4"/>
  <c r="J76" i="4"/>
  <c r="J75" i="4"/>
  <c r="J61" i="4"/>
  <c r="J60" i="4"/>
  <c r="J46" i="4"/>
  <c r="J45" i="4"/>
  <c r="J31" i="4"/>
  <c r="J30" i="4"/>
  <c r="I231" i="30" l="1"/>
  <c r="F231" i="30" s="1"/>
  <c r="I230" i="30"/>
  <c r="F230" i="30" s="1"/>
  <c r="I228" i="30"/>
  <c r="F228" i="30" s="1"/>
  <c r="I229" i="30"/>
  <c r="F229" i="30" s="1"/>
  <c r="G30" i="28" l="1"/>
  <c r="G11" i="17" s="1"/>
  <c r="H18" i="27"/>
  <c r="H15" i="27"/>
  <c r="H13" i="27"/>
  <c r="H12" i="27"/>
  <c r="H10" i="27"/>
  <c r="H9" i="27"/>
  <c r="H7" i="27"/>
  <c r="H6" i="27"/>
  <c r="G9" i="26"/>
  <c r="G6" i="26"/>
  <c r="G12" i="26" s="1"/>
  <c r="G9" i="17" s="1"/>
  <c r="G82" i="25"/>
  <c r="G8" i="17" s="1"/>
  <c r="G38" i="24"/>
  <c r="G7" i="17" s="1"/>
  <c r="G82" i="23"/>
  <c r="G6" i="17" s="1"/>
  <c r="G82" i="22"/>
  <c r="G5" i="17" s="1"/>
  <c r="H21" i="27" l="1"/>
  <c r="G10" i="17" s="1"/>
  <c r="N9" i="13" l="1"/>
  <c r="D20" i="13" s="1"/>
  <c r="D18" i="13"/>
  <c r="D17" i="13"/>
  <c r="H5" i="17" l="1"/>
  <c r="H6" i="17"/>
  <c r="H7" i="17"/>
  <c r="H8" i="17"/>
  <c r="H9" i="17"/>
  <c r="H10" i="17"/>
  <c r="H11" i="17"/>
  <c r="J15" i="4"/>
  <c r="J7" i="4" s="1"/>
  <c r="H17" i="17" s="1"/>
  <c r="J16" i="4"/>
  <c r="M9" i="13"/>
  <c r="D60" i="17"/>
  <c r="F28" i="17"/>
  <c r="D28" i="17"/>
  <c r="B7" i="3"/>
  <c r="H18" i="17" l="1"/>
  <c r="H15" i="17" s="1"/>
  <c r="D52" i="17"/>
  <c r="H2" i="17"/>
  <c r="H22" i="17" l="1"/>
  <c r="C30" i="17" s="1"/>
</calcChain>
</file>

<file path=xl/sharedStrings.xml><?xml version="1.0" encoding="utf-8"?>
<sst xmlns="http://schemas.openxmlformats.org/spreadsheetml/2006/main" count="1298" uniqueCount="615">
  <si>
    <t>Bemerkungen</t>
  </si>
  <si>
    <t>Jean-Pierre Widmann</t>
  </si>
  <si>
    <t>Entscheid</t>
  </si>
  <si>
    <t>Version</t>
  </si>
  <si>
    <t>Level</t>
  </si>
  <si>
    <t>nein</t>
  </si>
  <si>
    <t>Referenz einholen</t>
  </si>
  <si>
    <t>Interview durchführen</t>
  </si>
  <si>
    <t>Anrede</t>
  </si>
  <si>
    <t>Branchen</t>
  </si>
  <si>
    <t>Sprache</t>
  </si>
  <si>
    <t>Rechnung an</t>
  </si>
  <si>
    <t>Dokumentenart</t>
  </si>
  <si>
    <t>White Paper</t>
  </si>
  <si>
    <t>Blog</t>
  </si>
  <si>
    <t>Position</t>
  </si>
  <si>
    <t>ja</t>
  </si>
  <si>
    <t>Empfehlung</t>
  </si>
  <si>
    <t>Zertifikat verlängern</t>
  </si>
  <si>
    <t>Zertifikat nicht verlängern</t>
  </si>
  <si>
    <t xml:space="preserve">Datum  </t>
  </si>
  <si>
    <t xml:space="preserve">Ort  </t>
  </si>
  <si>
    <t>Begründung der
Empfehlung</t>
  </si>
  <si>
    <t>Von Geschäftsstelle des VZPM auszufüllen</t>
  </si>
  <si>
    <t>Beschluss</t>
  </si>
  <si>
    <t>Mitglied der Geschäftsleitung</t>
  </si>
  <si>
    <t>Glattbrugg</t>
  </si>
  <si>
    <t>sign. Maja Schütz</t>
  </si>
  <si>
    <t>sign. Jean-Pierre Widmann</t>
  </si>
  <si>
    <t>Beschluss der Geschäftsleitung</t>
  </si>
  <si>
    <t>Projektrollen</t>
  </si>
  <si>
    <t>Kompetenzzuordnung</t>
  </si>
  <si>
    <t>Level D - Certified Project Management Associate</t>
  </si>
  <si>
    <t>D</t>
  </si>
  <si>
    <t>Antrag von AssessorIn prüfen lassen</t>
  </si>
  <si>
    <t>Geprüft von</t>
  </si>
  <si>
    <t>Filiz Balkanli</t>
  </si>
  <si>
    <t>Natasa Dugonjic</t>
  </si>
  <si>
    <t>Manuela Frei</t>
  </si>
  <si>
    <t>Kaltrina Kaba</t>
  </si>
  <si>
    <t>Gwendolin Rotach</t>
  </si>
  <si>
    <t>Olivia Stefanovic</t>
  </si>
  <si>
    <t>Tina Vasic</t>
  </si>
  <si>
    <t>4.3</t>
  </si>
  <si>
    <t>4.3.1</t>
  </si>
  <si>
    <t>4.3.1.1</t>
  </si>
  <si>
    <t>4.3.1.2</t>
  </si>
  <si>
    <t>4.3.1.3</t>
  </si>
  <si>
    <t>4.3.1.4</t>
  </si>
  <si>
    <t>4.3.1.5</t>
  </si>
  <si>
    <t>4.3.2</t>
  </si>
  <si>
    <t>4.3.2.1</t>
  </si>
  <si>
    <t>4.3.2.2</t>
  </si>
  <si>
    <t>4.3.2.3</t>
  </si>
  <si>
    <t>4.3.2.4</t>
  </si>
  <si>
    <t>4.3.2.5</t>
  </si>
  <si>
    <t>4.3.2.6</t>
  </si>
  <si>
    <t>4.3.2.7</t>
  </si>
  <si>
    <t>4.3.3</t>
  </si>
  <si>
    <t>4.3.3.1</t>
  </si>
  <si>
    <t>4.3.3.2</t>
  </si>
  <si>
    <t>4.3.3.3</t>
  </si>
  <si>
    <t>4.3.3.4</t>
  </si>
  <si>
    <t>4.3.3.5</t>
  </si>
  <si>
    <t>4.3.3.6</t>
  </si>
  <si>
    <t>4.3.4</t>
  </si>
  <si>
    <t>4.3.4.1</t>
  </si>
  <si>
    <t>4.3.4.2</t>
  </si>
  <si>
    <t>4.3.4.3</t>
  </si>
  <si>
    <t>4.3.5</t>
  </si>
  <si>
    <t>4.3.5.1</t>
  </si>
  <si>
    <t>4.3.5.2</t>
  </si>
  <si>
    <t>4.3.5.3</t>
  </si>
  <si>
    <t>4.4</t>
  </si>
  <si>
    <t>4.4.1</t>
  </si>
  <si>
    <t>4.4.1.1</t>
  </si>
  <si>
    <t>4.4.1.2</t>
  </si>
  <si>
    <t>4.4.1.3</t>
  </si>
  <si>
    <t>4.4.1.4</t>
  </si>
  <si>
    <t>4.4.1.5</t>
  </si>
  <si>
    <t>4.4.2</t>
  </si>
  <si>
    <t>4.4.2.1</t>
  </si>
  <si>
    <t>4.4.2.2</t>
  </si>
  <si>
    <t>4.4.2.3</t>
  </si>
  <si>
    <t>4.4.2.4</t>
  </si>
  <si>
    <t>4.4.2.5</t>
  </si>
  <si>
    <t>4.4.3</t>
  </si>
  <si>
    <t>4.4.3.1</t>
  </si>
  <si>
    <t>4.4.3.2</t>
  </si>
  <si>
    <t>4.4.3.3</t>
  </si>
  <si>
    <t>4.4.3.4</t>
  </si>
  <si>
    <t>4.4.3.5</t>
  </si>
  <si>
    <t>4.4.4</t>
  </si>
  <si>
    <t>4.4.4.1</t>
  </si>
  <si>
    <t>4.4.4.2</t>
  </si>
  <si>
    <t>4.4.4.3</t>
  </si>
  <si>
    <t>4.4.4.4</t>
  </si>
  <si>
    <t>4.4.4.5</t>
  </si>
  <si>
    <t>4.4.5</t>
  </si>
  <si>
    <t>4.4.5.1</t>
  </si>
  <si>
    <t>4.4.5.2</t>
  </si>
  <si>
    <t>4.4.5.3</t>
  </si>
  <si>
    <t>4.4.5.4</t>
  </si>
  <si>
    <t>4.4.5.5</t>
  </si>
  <si>
    <t>4.4.6</t>
  </si>
  <si>
    <t>4.4.6.1</t>
  </si>
  <si>
    <t>4.4.6.2</t>
  </si>
  <si>
    <t>4.4.6.3</t>
  </si>
  <si>
    <t>4.4.6.4</t>
  </si>
  <si>
    <t>4.4.6.5</t>
  </si>
  <si>
    <t>4.4.7</t>
  </si>
  <si>
    <t>4.4.7.1</t>
  </si>
  <si>
    <t>4.4.7.2</t>
  </si>
  <si>
    <t>4.4.7.3</t>
  </si>
  <si>
    <t>4.4.7.4</t>
  </si>
  <si>
    <t>4.4.8</t>
  </si>
  <si>
    <t>4.4.8.1</t>
  </si>
  <si>
    <t>4.4.8.2</t>
  </si>
  <si>
    <t>4.4.8.3</t>
  </si>
  <si>
    <t>4.4.8.4</t>
  </si>
  <si>
    <t>4.4.8.5</t>
  </si>
  <si>
    <t>4.4.9</t>
  </si>
  <si>
    <t>4.4.9.1</t>
  </si>
  <si>
    <t>4.4.9.2</t>
  </si>
  <si>
    <t>4.4.9.3</t>
  </si>
  <si>
    <t>4.4.9.4</t>
  </si>
  <si>
    <t>4.4.9.5</t>
  </si>
  <si>
    <t>4.4.10</t>
  </si>
  <si>
    <t>4.4.10.1</t>
  </si>
  <si>
    <t>4.4.10.2</t>
  </si>
  <si>
    <t>4.4.10.3</t>
  </si>
  <si>
    <t>4.4.10.4</t>
  </si>
  <si>
    <t>4.4.10.5</t>
  </si>
  <si>
    <t>4.5</t>
  </si>
  <si>
    <t>4.5.1</t>
  </si>
  <si>
    <t>4.5.1.1</t>
  </si>
  <si>
    <t>4.5.1.2</t>
  </si>
  <si>
    <t>4.5.1.3</t>
  </si>
  <si>
    <t>4.5.1.4</t>
  </si>
  <si>
    <t>4.5.1.5</t>
  </si>
  <si>
    <t>4.5.2</t>
  </si>
  <si>
    <t>4.5.2.1</t>
  </si>
  <si>
    <t>4.5.2.2</t>
  </si>
  <si>
    <t>4.5.2.3</t>
  </si>
  <si>
    <t>4.5.3</t>
  </si>
  <si>
    <t>4.5.3.1</t>
  </si>
  <si>
    <t>4.5.3.2</t>
  </si>
  <si>
    <t>4.5.3.3</t>
  </si>
  <si>
    <t>4.5.3.4</t>
  </si>
  <si>
    <t>4.5.4</t>
  </si>
  <si>
    <t>4.5.4.1</t>
  </si>
  <si>
    <t>4.5.4.2</t>
  </si>
  <si>
    <t>4.5.4.3</t>
  </si>
  <si>
    <t>4.5.4.4</t>
  </si>
  <si>
    <t>4.5.4.5</t>
  </si>
  <si>
    <t>4.5.5</t>
  </si>
  <si>
    <t>4.5.5.1</t>
  </si>
  <si>
    <t>4.5.5.2</t>
  </si>
  <si>
    <t>4.5.5.3</t>
  </si>
  <si>
    <t>4.5.5.4</t>
  </si>
  <si>
    <t>4.5.6</t>
  </si>
  <si>
    <t>4.5.6.1</t>
  </si>
  <si>
    <t>4.5.6.2</t>
  </si>
  <si>
    <t>4.5.6.3</t>
  </si>
  <si>
    <t>4.5.6.4</t>
  </si>
  <si>
    <t>4.5.6.5</t>
  </si>
  <si>
    <t>4.5.7</t>
  </si>
  <si>
    <t>4.5.7.1</t>
  </si>
  <si>
    <t>4.5.7.2</t>
  </si>
  <si>
    <t>4.5.7.3</t>
  </si>
  <si>
    <t>4.5.7.4</t>
  </si>
  <si>
    <t>4.5.7.5</t>
  </si>
  <si>
    <t>4.5.8</t>
  </si>
  <si>
    <t>4.5.8.1</t>
  </si>
  <si>
    <t>4.5.8.2</t>
  </si>
  <si>
    <t>4.5.8.3</t>
  </si>
  <si>
    <t>4.5.8.4</t>
  </si>
  <si>
    <t>4.5.8.5</t>
  </si>
  <si>
    <t>4.5.9</t>
  </si>
  <si>
    <t>4.5.9.1</t>
  </si>
  <si>
    <t>4.5.9.2</t>
  </si>
  <si>
    <t>4.5.9.3</t>
  </si>
  <si>
    <t>4.5.9.4</t>
  </si>
  <si>
    <t>4.5.10</t>
  </si>
  <si>
    <t>4.5.10.1</t>
  </si>
  <si>
    <t>4.5.10.2</t>
  </si>
  <si>
    <t>4.5.10.3</t>
  </si>
  <si>
    <t>4.5.10.4</t>
  </si>
  <si>
    <t>4.5.10.5</t>
  </si>
  <si>
    <t>4.5.10.6</t>
  </si>
  <si>
    <t>4.5.11</t>
  </si>
  <si>
    <t>4.5.11.1</t>
  </si>
  <si>
    <t>4.5.11.2</t>
  </si>
  <si>
    <t>4.5.11.3</t>
  </si>
  <si>
    <t>4.5.11.4</t>
  </si>
  <si>
    <t>4.5.11.5</t>
  </si>
  <si>
    <t>4.5.12</t>
  </si>
  <si>
    <t>4.5.12.1</t>
  </si>
  <si>
    <t>4.5.12.2</t>
  </si>
  <si>
    <t>4.5.12.3</t>
  </si>
  <si>
    <t>4.5.12.4</t>
  </si>
  <si>
    <t>4.5.12.5</t>
  </si>
  <si>
    <t>4.5.13</t>
  </si>
  <si>
    <t>4.5.13.1</t>
  </si>
  <si>
    <t>4.5.13.2</t>
  </si>
  <si>
    <t>4.5.13.3</t>
  </si>
  <si>
    <t>4.5.13.4</t>
  </si>
  <si>
    <t>Dezember 2018</t>
  </si>
  <si>
    <r>
      <rPr>
        <sz val="9"/>
        <color rgb="FF000000"/>
        <rFont val="Verdana"/>
        <family val="2"/>
      </rPr>
      <t>Use the application form</t>
    </r>
  </si>
  <si>
    <r>
      <rPr>
        <sz val="9"/>
        <color rgb="FF000000"/>
        <rFont val="Verdana"/>
        <family val="2"/>
      </rPr>
      <t>Submit application</t>
    </r>
  </si>
  <si>
    <t>Recertification application</t>
  </si>
  <si>
    <r>
      <rPr>
        <sz val="9"/>
        <color rgb="FF000000"/>
        <rFont val="Verdana"/>
        <family val="2"/>
      </rPr>
      <t>Overview</t>
    </r>
  </si>
  <si>
    <t>Attendance of training courses</t>
  </si>
  <si>
    <t>In this table, list external training courses, seminars, conferences, symposia and eLearnings as well as in-house further training and internal exchanges of experience in which you have participated. Select the competence area or competence concerned. Enter the attendance time in hours. For one hour of attendance time, one hour of further training will be credited.</t>
  </si>
  <si>
    <t>Enter date</t>
  </si>
  <si>
    <t>Name of the event</t>
  </si>
  <si>
    <t xml:space="preserve">from </t>
  </si>
  <si>
    <t>number
of hours</t>
  </si>
  <si>
    <t>document number</t>
  </si>
  <si>
    <t>Organisator</t>
  </si>
  <si>
    <t xml:space="preserve">to </t>
  </si>
  <si>
    <t>Assignment to competencies</t>
  </si>
  <si>
    <t xml:space="preserve">Total hours listed   </t>
  </si>
  <si>
    <t>Reflection on the benefits of the training courses attended for one's own practice</t>
  </si>
  <si>
    <t>Own seminars and presentations</t>
  </si>
  <si>
    <t>In this table, list your own seminars or presentations for which you have created the documents yourself. Select the competence area or competence concerned. Indicate the time of the seminar or presentation in hours, without the preparation effort. 2 hours will be charged per seminar hour, a maximum of 60 hours in total.</t>
  </si>
  <si>
    <t>Topic/Content</t>
  </si>
  <si>
    <t>Company/Organisation</t>
  </si>
  <si>
    <t>Publication of books, articles, white papers, blogs and internal instructions</t>
  </si>
  <si>
    <t>In this table, list the subject-specific documents that you have personally written and made available to a corresponding target audience. Select the competence area or competence concerned. You will be charged 1 hour per 3 pages written, a maximum of 60 hours.</t>
  </si>
  <si>
    <t>Title</t>
  </si>
  <si>
    <t xml:space="preserve">date </t>
  </si>
  <si>
    <t>number
of pages</t>
  </si>
  <si>
    <t>Place and type of publication</t>
  </si>
  <si>
    <t>Assignment to competences</t>
  </si>
  <si>
    <t xml:space="preserve">Total pages listed   </t>
  </si>
  <si>
    <t>Self-study</t>
  </si>
  <si>
    <t>In this table, list the subject-specific documents that you have studied. Select the competence area or competence concerned. You will be charged 3 minutes per page read, a maximum of 60 hours.</t>
  </si>
  <si>
    <t>Author</t>
  </si>
  <si>
    <t xml:space="preserve">type </t>
  </si>
  <si>
    <t>Competence</t>
  </si>
  <si>
    <t>Professional related certifications</t>
  </si>
  <si>
    <t>In this table, list other related certificates such as CBPP, HERMES, PMI, PRINCE2 or SCRUM that you have obtained.
Each certificate is credited for 40 hours, a maximum of 80 hours in total.</t>
  </si>
  <si>
    <t>Title of the certificate</t>
  </si>
  <si>
    <t>Issuer of the certificate</t>
  </si>
  <si>
    <t>Leading positions in professional associations</t>
  </si>
  <si>
    <t>In this table, list the leading positions you hold in professional associations that are related to project, programme or portfolio management. A total of 30 hours per position and year is counted, with a maximum of 100 hours.</t>
  </si>
  <si>
    <t>Association</t>
  </si>
  <si>
    <t>Further professional activities</t>
  </si>
  <si>
    <t>In this table, list other professional activities such as assessments (not for the VZPM) and audits that you have performed in a managerial role. One hour is recognized per hour of activity, a maximum of 40 hours is counted.</t>
  </si>
  <si>
    <t>Activity</t>
  </si>
  <si>
    <t>Personal details</t>
  </si>
  <si>
    <t>Please first read the information set out in the spreadsheet 'Tips'! It is essential that you enter the validity date of your certificate in line 9 at the beginning, as this information is required for the calculation of the experience period. PLEASE DO NOT DELETE ANY SPREADSHEETS!</t>
  </si>
  <si>
    <r>
      <rPr>
        <b/>
        <sz val="9"/>
        <color rgb="FF000000"/>
        <rFont val="Verdana"/>
        <family val="2"/>
      </rPr>
      <t xml:space="preserve">Available certificate </t>
    </r>
    <r>
      <rPr>
        <sz val="9"/>
        <color rgb="FFC00000"/>
        <rFont val="Verdana"/>
        <family val="2"/>
      </rPr>
      <t>(please include a scan in the document file if you have a foreign certificate)</t>
    </r>
  </si>
  <si>
    <r>
      <rPr>
        <sz val="9"/>
        <color rgb="FF000000"/>
        <rFont val="Verdana"/>
        <family val="2"/>
      </rPr>
      <t>Number</t>
    </r>
  </si>
  <si>
    <r>
      <rPr>
        <sz val="9"/>
        <color rgb="FF000000"/>
        <rFont val="Verdana"/>
        <family val="2"/>
      </rPr>
      <t>Certificate</t>
    </r>
  </si>
  <si>
    <r>
      <rPr>
        <sz val="9"/>
        <color rgb="FF000000"/>
        <rFont val="Verdana"/>
        <family val="2"/>
      </rPr>
      <t>Valid until</t>
    </r>
  </si>
  <si>
    <t>Ms</t>
  </si>
  <si>
    <t>Mr</t>
  </si>
  <si>
    <t>Associations</t>
  </si>
  <si>
    <t>Commerce / retail</t>
  </si>
  <si>
    <t>Construction / architecture / real estate</t>
  </si>
  <si>
    <t>Consultancy</t>
  </si>
  <si>
    <t>Energy sector</t>
  </si>
  <si>
    <t>Financial services / banking</t>
  </si>
  <si>
    <t>Health sector / medicine / pharmaceuticals</t>
  </si>
  <si>
    <t>Industry / plant construction</t>
  </si>
  <si>
    <t>Insurance</t>
  </si>
  <si>
    <t>Public administration / NGO</t>
  </si>
  <si>
    <t>Services / education</t>
  </si>
  <si>
    <t>Telecommunications / media</t>
  </si>
  <si>
    <t>Tourism / gastronomy</t>
  </si>
  <si>
    <t>Traffic / transport / logistics</t>
  </si>
  <si>
    <t>German</t>
  </si>
  <si>
    <t>English</t>
  </si>
  <si>
    <t>French</t>
  </si>
  <si>
    <t>Employer</t>
  </si>
  <si>
    <t>Private address</t>
  </si>
  <si>
    <t>Other address</t>
  </si>
  <si>
    <t>Article</t>
  </si>
  <si>
    <t>Book</t>
  </si>
  <si>
    <t>yes</t>
  </si>
  <si>
    <t>no</t>
  </si>
  <si>
    <t>Project Manager</t>
  </si>
  <si>
    <t>Sponsor</t>
  </si>
  <si>
    <t>Co-Project Manager</t>
  </si>
  <si>
    <t>Head of PM Pool</t>
  </si>
  <si>
    <t>Head of PMO</t>
  </si>
  <si>
    <t>Member Steering Committee</t>
  </si>
  <si>
    <t>PM Consultant</t>
  </si>
  <si>
    <t>Project Controller</t>
  </si>
  <si>
    <t>Quality Manager</t>
  </si>
  <si>
    <t>Risk Manager</t>
  </si>
  <si>
    <t>Deputy Project Manager</t>
  </si>
  <si>
    <t>Sub-Project Manager</t>
  </si>
  <si>
    <t>Test Manager</t>
  </si>
  <si>
    <t>Project supporter</t>
  </si>
  <si>
    <t>Project collaboration</t>
  </si>
  <si>
    <t>Other PM activities</t>
  </si>
  <si>
    <t>All competence elemets of ICB</t>
  </si>
  <si>
    <t>All competencies of the area 'perspective'</t>
  </si>
  <si>
    <t>All competencies of the area 'people'</t>
  </si>
  <si>
    <t>All competencies of the area 'practice'</t>
  </si>
  <si>
    <t>You can submit the recertification application at the earliest 6 months before the certificate expires.</t>
  </si>
  <si>
    <t>Your certificate expired more than 6 months ago. Please contact us for further information.</t>
  </si>
  <si>
    <t>Your certificate expired more than 12 months ago and cannot be renewed.</t>
  </si>
  <si>
    <t>Certificate</t>
  </si>
  <si>
    <t>Certification language</t>
  </si>
  <si>
    <t>Application date</t>
  </si>
  <si>
    <t>Start of experience period</t>
  </si>
  <si>
    <t>End of experience period</t>
  </si>
  <si>
    <r>
      <rPr>
        <b/>
        <sz val="9"/>
        <color rgb="FF000000"/>
        <rFont val="Verdana"/>
        <family val="2"/>
      </rPr>
      <t>Private address</t>
    </r>
  </si>
  <si>
    <r>
      <rPr>
        <sz val="9"/>
        <color rgb="FF000000"/>
        <rFont val="Verdana"/>
        <family val="2"/>
      </rPr>
      <t>Address supplement</t>
    </r>
  </si>
  <si>
    <r>
      <rPr>
        <sz val="9"/>
        <color rgb="FF000000"/>
        <rFont val="Verdana"/>
        <family val="2"/>
      </rPr>
      <t>Street No.</t>
    </r>
  </si>
  <si>
    <r>
      <rPr>
        <sz val="9"/>
        <color rgb="FF000000"/>
        <rFont val="Verdana"/>
        <family val="2"/>
      </rPr>
      <t>PO Box</t>
    </r>
  </si>
  <si>
    <t>Postal code</t>
  </si>
  <si>
    <t>City</t>
  </si>
  <si>
    <r>
      <rPr>
        <sz val="9"/>
        <color rgb="FF000000"/>
        <rFont val="Verdana"/>
        <family val="2"/>
      </rPr>
      <t>Country</t>
    </r>
  </si>
  <si>
    <r>
      <rPr>
        <sz val="9"/>
        <color rgb="FF000000"/>
        <rFont val="Verdana"/>
        <family val="2"/>
      </rPr>
      <t>Telephone landline</t>
    </r>
  </si>
  <si>
    <r>
      <rPr>
        <sz val="9"/>
        <color rgb="FF000000"/>
        <rFont val="Verdana"/>
        <family val="2"/>
      </rPr>
      <t>Telephone mobile</t>
    </r>
  </si>
  <si>
    <r>
      <rPr>
        <sz val="9"/>
        <color rgb="FF000000"/>
        <rFont val="Verdana"/>
        <family val="2"/>
      </rPr>
      <t>e-mail</t>
    </r>
  </si>
  <si>
    <t>For the invitation for the next recertification, please state your private e-mail address</t>
  </si>
  <si>
    <r>
      <rPr>
        <b/>
        <sz val="9"/>
        <color rgb="FF000000"/>
        <rFont val="Verdana"/>
        <family val="2"/>
      </rPr>
      <t>Personal details</t>
    </r>
  </si>
  <si>
    <r>
      <rPr>
        <sz val="9"/>
        <color rgb="FF000000"/>
        <rFont val="Verdana"/>
        <family val="2"/>
      </rPr>
      <t>Salutation</t>
    </r>
  </si>
  <si>
    <r>
      <rPr>
        <sz val="9"/>
        <color rgb="FF000000"/>
        <rFont val="Verdana"/>
        <family val="2"/>
      </rPr>
      <t>Title</t>
    </r>
  </si>
  <si>
    <r>
      <rPr>
        <sz val="9"/>
        <color rgb="FF000000"/>
        <rFont val="Verdana"/>
        <family val="2"/>
      </rPr>
      <t>Name</t>
    </r>
  </si>
  <si>
    <r>
      <rPr>
        <sz val="9"/>
        <color rgb="FF000000"/>
        <rFont val="Verdana"/>
        <family val="2"/>
      </rPr>
      <t>First name</t>
    </r>
  </si>
  <si>
    <r>
      <rPr>
        <sz val="9"/>
        <color rgb="FF000000"/>
        <rFont val="Verdana"/>
        <family val="2"/>
      </rPr>
      <t>Date of birth</t>
    </r>
  </si>
  <si>
    <r>
      <rPr>
        <sz val="9"/>
        <color rgb="FF000000"/>
        <rFont val="Verdana"/>
        <family val="2"/>
      </rPr>
      <t>Nationality</t>
    </r>
  </si>
  <si>
    <r>
      <rPr>
        <sz val="9"/>
        <color rgb="FF000000"/>
        <rFont val="Verdana"/>
        <family val="2"/>
      </rPr>
      <t>Place of civil origin or place of birth</t>
    </r>
  </si>
  <si>
    <r>
      <rPr>
        <b/>
        <sz val="9"/>
        <color rgb="FF000000"/>
        <rFont val="Verdana"/>
        <family val="2"/>
      </rPr>
      <t>Employer</t>
    </r>
  </si>
  <si>
    <r>
      <rPr>
        <sz val="9"/>
        <color rgb="FF000000"/>
        <rFont val="Verdana"/>
        <family val="2"/>
      </rPr>
      <t>Sector</t>
    </r>
  </si>
  <si>
    <r>
      <rPr>
        <sz val="9"/>
        <color rgb="FF000000"/>
        <rFont val="Verdana"/>
        <family val="2"/>
      </rPr>
      <t>Company name</t>
    </r>
  </si>
  <si>
    <r>
      <rPr>
        <sz val="9"/>
        <color rgb="FF000000"/>
        <rFont val="Verdana"/>
        <family val="2"/>
      </rPr>
      <t>Department/organisation unit</t>
    </r>
  </si>
  <si>
    <t>Invoice</t>
  </si>
  <si>
    <r>
      <rPr>
        <sz val="9"/>
        <color rgb="FF000000"/>
        <rFont val="Verdana"/>
        <family val="2"/>
      </rPr>
      <t>to</t>
    </r>
  </si>
  <si>
    <r>
      <rPr>
        <sz val="9"/>
        <color rgb="FF000000"/>
        <rFont val="Verdana"/>
        <family val="2"/>
      </rPr>
      <t>Details in invoice</t>
    </r>
  </si>
  <si>
    <t>If different invoice address, please enter details:</t>
  </si>
  <si>
    <r>
      <rPr>
        <sz val="9"/>
        <color rgb="FF000000"/>
        <rFont val="Verdana"/>
        <family val="2"/>
      </rPr>
      <t>Organisation/Name</t>
    </r>
  </si>
  <si>
    <r>
      <rPr>
        <sz val="9"/>
        <color rgb="FF000000"/>
        <rFont val="Verdana"/>
        <family val="2"/>
      </rPr>
      <t>Supplement</t>
    </r>
  </si>
  <si>
    <r>
      <rPr>
        <sz val="9"/>
        <color rgb="FF000000"/>
        <rFont val="Verdana"/>
        <family val="2"/>
      </rPr>
      <t>Contact individual</t>
    </r>
  </si>
  <si>
    <r>
      <rPr>
        <b/>
        <sz val="9"/>
        <color rgb="FF000000"/>
        <rFont val="Verdana"/>
        <family val="2"/>
      </rPr>
      <t>Remarks</t>
    </r>
  </si>
  <si>
    <t>Proof of professional further training</t>
  </si>
  <si>
    <t xml:space="preserve">Proven professional training in hours </t>
  </si>
  <si>
    <t>unit</t>
  </si>
  <si>
    <t>application</t>
  </si>
  <si>
    <t>hours</t>
  </si>
  <si>
    <t>pages</t>
  </si>
  <si>
    <t>Proof of experience</t>
  </si>
  <si>
    <t xml:space="preserve">Hours credited for recertification      </t>
  </si>
  <si>
    <t>months</t>
  </si>
  <si>
    <t xml:space="preserve">months   </t>
  </si>
  <si>
    <t xml:space="preserve">hours   </t>
  </si>
  <si>
    <r>
      <t xml:space="preserve">Overall demonstrated </t>
    </r>
    <r>
      <rPr>
        <sz val="9"/>
        <color rgb="FFC00000"/>
        <rFont val="Verdana"/>
        <family val="2"/>
      </rPr>
      <t>project management</t>
    </r>
    <r>
      <rPr>
        <sz val="9"/>
        <color indexed="8"/>
        <rFont val="Verdana"/>
        <family val="2"/>
      </rPr>
      <t xml:space="preserve"> experience</t>
    </r>
  </si>
  <si>
    <t xml:space="preserve"> Hours according to application</t>
  </si>
  <si>
    <t>Hours credited for recertification</t>
  </si>
  <si>
    <t>Formal verification of supporting documents</t>
  </si>
  <si>
    <t>Desired certificate renewal</t>
  </si>
  <si>
    <t>Further trainings</t>
  </si>
  <si>
    <t>These details may deviate from those provided by the responsible VZPM persons after the examination.</t>
  </si>
  <si>
    <t>Entscheid2</t>
  </si>
  <si>
    <t>Professional career in the last 5 years</t>
  </si>
  <si>
    <t>This table must be completed. The inclusion of a CV is not accepted.</t>
  </si>
  <si>
    <r>
      <rPr>
        <sz val="9"/>
        <color rgb="FF000000"/>
        <rFont val="Verdana"/>
        <family val="2"/>
      </rPr>
      <t>from (MM/YYYY)</t>
    </r>
  </si>
  <si>
    <r>
      <rPr>
        <sz val="9"/>
        <color rgb="FF000000"/>
        <rFont val="Verdana"/>
        <family val="2"/>
      </rPr>
      <t>to (MM/YYYY)</t>
    </r>
  </si>
  <si>
    <r>
      <rPr>
        <sz val="9"/>
        <color rgb="FF000000"/>
        <rFont val="Verdana"/>
        <family val="2"/>
      </rPr>
      <t>Employer</t>
    </r>
  </si>
  <si>
    <t>Role/function</t>
  </si>
  <si>
    <r>
      <rPr>
        <sz val="9"/>
        <color rgb="FF000000"/>
        <rFont val="Verdana"/>
        <family val="2"/>
      </rPr>
      <t>% in role</t>
    </r>
  </si>
  <si>
    <t>Formulate in a few sentences what benefits the further training you attended has brought for your own professional practice in project management. Please also take into account the information you provide in the spreadsheets 'Edu2' to 'Edu7'.</t>
  </si>
  <si>
    <t>Demonstrated project management experience</t>
  </si>
  <si>
    <t>Please indicate your experience in project work in the tables below.</t>
  </si>
  <si>
    <t>Project No. 1</t>
  </si>
  <si>
    <t>Name of the project</t>
  </si>
  <si>
    <r>
      <rPr>
        <b/>
        <sz val="9"/>
        <color rgb="FF000000"/>
        <rFont val="Verdana"/>
        <family val="2"/>
      </rPr>
      <t>Your role(s) in the project</t>
    </r>
  </si>
  <si>
    <r>
      <rPr>
        <b/>
        <sz val="9"/>
        <color rgb="FF000000"/>
        <rFont val="Verdana"/>
        <family val="2"/>
      </rPr>
      <t xml:space="preserve">Reference person </t>
    </r>
    <r>
      <rPr>
        <sz val="9"/>
        <color theme="0" tint="-0.49995422223578601"/>
        <rFont val="Verdana"/>
        <family val="2"/>
      </rPr>
      <t>(normally principal or employer)</t>
    </r>
  </si>
  <si>
    <r>
      <rPr>
        <sz val="9"/>
        <color rgb="FF000000"/>
        <rFont val="Verdana"/>
        <family val="2"/>
      </rPr>
      <t>First name Last name</t>
    </r>
  </si>
  <si>
    <r>
      <rPr>
        <sz val="9"/>
        <color rgb="FF000000"/>
        <rFont val="Verdana"/>
        <family val="2"/>
      </rPr>
      <t>Role in the project/company</t>
    </r>
  </si>
  <si>
    <t>Telephone</t>
  </si>
  <si>
    <t>Project No. 10</t>
  </si>
  <si>
    <t>Project No. 9</t>
  </si>
  <si>
    <t>Project No. 8</t>
  </si>
  <si>
    <t>Project No. 7</t>
  </si>
  <si>
    <t>Project No. 6</t>
  </si>
  <si>
    <t>Project No. 5</t>
  </si>
  <si>
    <t>Project No. 4</t>
  </si>
  <si>
    <t>Project No. 3</t>
  </si>
  <si>
    <t>Project No. 2</t>
  </si>
  <si>
    <t>Self-assessment project management</t>
  </si>
  <si>
    <r>
      <t xml:space="preserve">Please complete the self-assessment for those </t>
    </r>
    <r>
      <rPr>
        <sz val="9"/>
        <color rgb="FFC00000"/>
        <rFont val="Verdana"/>
        <family val="2"/>
      </rPr>
      <t xml:space="preserve">domain </t>
    </r>
    <r>
      <rPr>
        <sz val="9"/>
        <color theme="1"/>
        <rFont val="Verdana"/>
        <family val="2"/>
      </rPr>
      <t xml:space="preserve"> - project management, programme management or portfolio management - </t>
    </r>
    <r>
      <rPr>
        <sz val="9"/>
        <color rgb="FFC00000"/>
        <rFont val="Verdana"/>
        <family val="2"/>
      </rPr>
      <t xml:space="preserve">in full </t>
    </r>
    <r>
      <rPr>
        <sz val="9"/>
        <color theme="1"/>
        <rFont val="Verdana"/>
        <family val="2"/>
      </rPr>
      <t>for which you are submitting the recertification application.</t>
    </r>
  </si>
  <si>
    <t>Chapter
in ICB4</t>
  </si>
  <si>
    <r>
      <rPr>
        <sz val="9"/>
        <color rgb="FF000000"/>
        <rFont val="Verdana"/>
        <family val="2"/>
      </rPr>
      <t xml:space="preserve">For each competence indicator, assess your level with the following values:
</t>
    </r>
    <r>
      <rPr>
        <sz val="9"/>
        <color rgb="FFC00000"/>
        <rFont val="Verdana"/>
        <family val="2"/>
      </rPr>
      <t>3 = abilities available      2 = skills available      1 = knowledge available      0 = not available</t>
    </r>
  </si>
  <si>
    <t>Perspective</t>
  </si>
  <si>
    <t>Strategy</t>
  </si>
  <si>
    <t>Align with organisational mission and vision</t>
  </si>
  <si>
    <t>Identify and exploit opportunities to influence organisational strategy</t>
  </si>
  <si>
    <t>Develop and ensure the ongoing validity of the business / organisational justification</t>
  </si>
  <si>
    <t>Determine, assess and review critical success factors</t>
  </si>
  <si>
    <t>Determine, assess and review key performance indicators</t>
  </si>
  <si>
    <t>Governance, structures and processes</t>
  </si>
  <si>
    <t>Know the principles of project management and the way in which they are implemented</t>
  </si>
  <si>
    <t>Know and apply the principles of programme management and the way in which they are implemented</t>
  </si>
  <si>
    <t>Know and apply the principles of portfolio management and the way in which they are implemented</t>
  </si>
  <si>
    <t>Supporting functions</t>
  </si>
  <si>
    <t xml:space="preserve">Align the project with the organisation’s decision-making and reporting structures and quality requirements </t>
  </si>
  <si>
    <t>Align the project with human resource processes and functions</t>
  </si>
  <si>
    <t xml:space="preserve">Align the project with finance and control processes and functions </t>
  </si>
  <si>
    <t>Compliance, standards and regulations</t>
  </si>
  <si>
    <t xml:space="preserve">Identify and ensure that the project complies with all relevant legislation </t>
  </si>
  <si>
    <t xml:space="preserve">Identify and ensure that the project complies with all relevant health, safety, security and environmental regulations (HSSE) </t>
  </si>
  <si>
    <t>Identify and ensure that the project complies with all relevant codes of conduct and professional regulation</t>
  </si>
  <si>
    <t>Identify and ensure that the project complies with relevant sustainability principles and objectives</t>
  </si>
  <si>
    <t>Assess, use and develop professional standards and tools for the project</t>
  </si>
  <si>
    <t>Assess, benchmark and improve the organisational project management competence</t>
  </si>
  <si>
    <t>Power and interest</t>
  </si>
  <si>
    <t xml:space="preserve">Assess the personal ambitions and interests of others and the potential impact of these on the project </t>
  </si>
  <si>
    <t>Assess the informal influence of individuals and groups and its potential impact on the project</t>
  </si>
  <si>
    <t xml:space="preserve">Assess the personalities and working styles of others and employ them to the benefit of the project </t>
  </si>
  <si>
    <t>Culture and values</t>
  </si>
  <si>
    <t>Assess the culture and values of the society and their implications for the project</t>
  </si>
  <si>
    <t>Align the project with the formal culture and corporate values of the organisation</t>
  </si>
  <si>
    <t>Assess the informal culture and values of the organisation and their implications for the project</t>
  </si>
  <si>
    <t>People</t>
  </si>
  <si>
    <t>Self-reflection and self-management</t>
  </si>
  <si>
    <t>Identify and reflect on the ways in which own values and experiences affect the work</t>
  </si>
  <si>
    <t>Build self-confidence on the basis of personal strengths and weaknesses</t>
  </si>
  <si>
    <t>Identify and reflect on personal motivations to set personal goals and keep focus</t>
  </si>
  <si>
    <t>Organise personal work depending on the situation and own resources</t>
  </si>
  <si>
    <t>Take responsibility for personal learning and development</t>
  </si>
  <si>
    <t>Personal integrity and reliability</t>
  </si>
  <si>
    <t>Acknowledge and apply ethical values to all decisions and actions</t>
  </si>
  <si>
    <t>Promote the sustainability of outputs and outcomes</t>
  </si>
  <si>
    <t>Take responsibility for own decisions and actions</t>
  </si>
  <si>
    <t>Act, take decisions and communicate in a consistent way</t>
  </si>
  <si>
    <t>Complete tasks thoroughly in order to build confidence with others</t>
  </si>
  <si>
    <t>Personal communication</t>
  </si>
  <si>
    <t>Provide clear and structured information to others and verify their understanding</t>
  </si>
  <si>
    <t>Facilitate and promote open communication</t>
  </si>
  <si>
    <t>Choose communication styles and channels to meet the needs of the audience, situation and management level</t>
  </si>
  <si>
    <t>Communicate effectively with virtual teams</t>
  </si>
  <si>
    <t>Employ humour and sense of perspective when appropriate</t>
  </si>
  <si>
    <t>Relationships and engagement</t>
  </si>
  <si>
    <t>Initiate and develop personal and professional relationships</t>
  </si>
  <si>
    <t>Build, facilitate and contribute to social networks</t>
  </si>
  <si>
    <t>Demonstrate empathy through listening, understanding and support</t>
  </si>
  <si>
    <t>Show confidence and respect by encouraging others to share their opinions or concerns</t>
  </si>
  <si>
    <t>Share own vision and goals in order to gain the engagement and commitment of others</t>
  </si>
  <si>
    <t>Leadership</t>
  </si>
  <si>
    <t>Initiate actions and proactively offer help and advice</t>
  </si>
  <si>
    <t>Take ownership and show commitment</t>
  </si>
  <si>
    <t>Provide direction, coaching and mentoring to guide and improve the work of individuals and teams</t>
  </si>
  <si>
    <t>Exert appropriate power and influence over others to achieve the goals</t>
  </si>
  <si>
    <t>Make, enforce and review decisions</t>
  </si>
  <si>
    <t>Teamwork</t>
  </si>
  <si>
    <t>Select and build the team</t>
  </si>
  <si>
    <t>Promote cooperation and networking between team members</t>
  </si>
  <si>
    <t>Support, facilitate and review the development of the team and its members</t>
  </si>
  <si>
    <t>Empower teams by delegating tasks and responsibilities</t>
  </si>
  <si>
    <t>Recognise errors to facilitate learning from mistakes</t>
  </si>
  <si>
    <t>Conflict and crisis</t>
  </si>
  <si>
    <t>Anticipate and possibly prevent conflicts and crises</t>
  </si>
  <si>
    <t>Analyse the causes and consequences of conflicts and crises and select appropriate response(s)</t>
  </si>
  <si>
    <t>Mediate and resolve conflicts and crises and/or their impact</t>
  </si>
  <si>
    <t>Identify and share learning from conflicts and crises in order to improve future practice</t>
  </si>
  <si>
    <t>Resourcefulness</t>
  </si>
  <si>
    <t>Stimulate and support an open and creative environment</t>
  </si>
  <si>
    <t>Apply conceptual thinking to define situations and strategies</t>
  </si>
  <si>
    <t>Apply analytic techniques to analysing situations, financial and organisational data and trends</t>
  </si>
  <si>
    <t>Promote and apply creative techniques to find alternatives and solutions</t>
  </si>
  <si>
    <t>Promote a holistic view of the project and its context to improve decision-making</t>
  </si>
  <si>
    <t>Negotiation</t>
  </si>
  <si>
    <t>Identify and analyse the interests of all parties involved in the negotiation</t>
  </si>
  <si>
    <t>Develop and evaluate options and alternatives with the potential to meet the needs of all parties</t>
  </si>
  <si>
    <t>Define a negotiation strategy in line with own objectives that is acceptable to all parties involved</t>
  </si>
  <si>
    <t>Reach negotiated agreements with other parties that are in line with own objectives</t>
  </si>
  <si>
    <t>Detect and exploit additional selling and acquisition possibilities</t>
  </si>
  <si>
    <t>Results orientation</t>
  </si>
  <si>
    <t>Evaluate all decisions and actions against their impact on project success and the objectives of the organisation</t>
  </si>
  <si>
    <t>Balance needs and means to optimise outcomes and success</t>
  </si>
  <si>
    <t>Create and maintain a healthy, safe and productive working environment</t>
  </si>
  <si>
    <t>Promote and ‘sell’ the project, its processes and outcomes</t>
  </si>
  <si>
    <t>Deliver results and get acceptance</t>
  </si>
  <si>
    <t>Practice</t>
  </si>
  <si>
    <t>Project design</t>
  </si>
  <si>
    <t>Acknowledge, prioritise and review success criteria</t>
  </si>
  <si>
    <t>Review, apply and exchange lessons learned from and with other projects</t>
  </si>
  <si>
    <t>Determine complexity and its consequences for the approach</t>
  </si>
  <si>
    <t>Select and review the overall project management approach</t>
  </si>
  <si>
    <t>Design the project execution architecture</t>
  </si>
  <si>
    <t>Requirements and objectives</t>
  </si>
  <si>
    <t>Define and develop the project goal hierarchy</t>
  </si>
  <si>
    <t>Identify and analyse the project stakeholder needs and requirements</t>
  </si>
  <si>
    <t>Prioritise and decide on requirements and acceptance criteria</t>
  </si>
  <si>
    <t>Scope</t>
  </si>
  <si>
    <t>Define the project deliverables</t>
  </si>
  <si>
    <t>Structure the project scope</t>
  </si>
  <si>
    <t>Define the work packages of the project</t>
  </si>
  <si>
    <t>Establish and maintain scope configuration</t>
  </si>
  <si>
    <t>Time</t>
  </si>
  <si>
    <t>Establish the activities required to deliver the project</t>
  </si>
  <si>
    <t>Determine the work effort and duration of activities</t>
  </si>
  <si>
    <t>Decide on schedule and stage approach</t>
  </si>
  <si>
    <t>Sequence project activities and create a schedule</t>
  </si>
  <si>
    <t>Monitor progress against the schedule and make any necessary adjustments</t>
  </si>
  <si>
    <t>Organisation and information</t>
  </si>
  <si>
    <t>Assess and determine the needs of stakeholders relating to information and documentation</t>
  </si>
  <si>
    <t>Define the structure, roles and responsibilities within the project</t>
  </si>
  <si>
    <t>Establish infrastructure, processes and systems for information flow</t>
  </si>
  <si>
    <t>Implement, monitor and maintain the organisation of the project</t>
  </si>
  <si>
    <t>Quality</t>
  </si>
  <si>
    <t>Develop and monitor the implementation of and revise a quality management plan for the project</t>
  </si>
  <si>
    <t xml:space="preserve">Review the project and its deliverables to ensure that they continue to meet the requirements of the quality management plan </t>
  </si>
  <si>
    <t>Verify the achievement of project quality objectives and recommend any necessary corrective and/or preventive actions</t>
  </si>
  <si>
    <t>Plan and organise the validation of project outcomes</t>
  </si>
  <si>
    <t>Ensure quality throughout the project</t>
  </si>
  <si>
    <t>Finance</t>
  </si>
  <si>
    <t xml:space="preserve">Estimate project costs </t>
  </si>
  <si>
    <t>Establish the project budget</t>
  </si>
  <si>
    <t>Secure project funding</t>
  </si>
  <si>
    <t>Develop, establish and maintain a financial management and reporting system for the project</t>
  </si>
  <si>
    <t>Monitor project financials in order to identify and correct deviations from the project plan</t>
  </si>
  <si>
    <t>Resources</t>
  </si>
  <si>
    <t>Develop strategic resource plan to deliver the project</t>
  </si>
  <si>
    <t>Define the quality and quantity of resources required</t>
  </si>
  <si>
    <t>Identify the potential sources of resources and negotiate their acquisition</t>
  </si>
  <si>
    <t xml:space="preserve">Allocate and distribute resources according to defined need </t>
  </si>
  <si>
    <t>Evaluate resource usage and take any necessary corrective actions</t>
  </si>
  <si>
    <t>Procurement</t>
  </si>
  <si>
    <t>Agree on procurement needs, options and processes</t>
  </si>
  <si>
    <t>Contribute to the evaluation and selection of suppliers and partners</t>
  </si>
  <si>
    <t>Contribute to the negotiation and agreement of contractual terms and conditions that meet project objectives</t>
  </si>
  <si>
    <t>Supervise the execution of contracts, address issues and seek redress where necessary</t>
  </si>
  <si>
    <t>Plan and control</t>
  </si>
  <si>
    <t>Start the project and develop and get agreement on the project management plan</t>
  </si>
  <si>
    <t>Initiate and manage the transition to a new project phase</t>
  </si>
  <si>
    <t>Control project performance against the project plan and take any necessary remedial actions</t>
  </si>
  <si>
    <t>Report on project progress</t>
  </si>
  <si>
    <t>Assess, get agreement on and implement project changes</t>
  </si>
  <si>
    <t>Close and evaluate a phase or the project</t>
  </si>
  <si>
    <t>Risk and opportunity</t>
  </si>
  <si>
    <t>Develop and implement a risk management framework</t>
  </si>
  <si>
    <t>Identify risks and opportunities</t>
  </si>
  <si>
    <t>Assess the probability and impact of risks and opportunities</t>
  </si>
  <si>
    <t>Select strategies and implement response plans to address risks and opportunities</t>
  </si>
  <si>
    <t>Evaluate and monitor risks, opportunities and implemented responses</t>
  </si>
  <si>
    <t>Stakeholders</t>
  </si>
  <si>
    <t>Identify stakeholders and analyse their interests and influence</t>
  </si>
  <si>
    <t>Develop and maintain a stakeholder strategy and communication plan</t>
  </si>
  <si>
    <t>Engage with the executive, sponsors and higher management to gain commitment and to manage interests and expectations</t>
  </si>
  <si>
    <t>Engage with users, partners, suppliers and other stakeholders to gain their cooperation and commitment</t>
  </si>
  <si>
    <t>Organise and maintain networks and alliances</t>
  </si>
  <si>
    <t>Change and transformation</t>
  </si>
  <si>
    <t>Assess the adaptability to change of the organisation(s)</t>
  </si>
  <si>
    <t>Identify change requirements and transformation opportunities</t>
  </si>
  <si>
    <t>Develop change or transformation strategy</t>
  </si>
  <si>
    <t>Implement change or transformation management strategy</t>
  </si>
  <si>
    <t>Number of competences with abilities</t>
  </si>
  <si>
    <t>Number of competences with skills</t>
  </si>
  <si>
    <t>Number of competences with knowledge</t>
  </si>
  <si>
    <t>Number of competences without abilities, skills or knowledge</t>
  </si>
  <si>
    <t>Document author</t>
  </si>
  <si>
    <t>Classification</t>
  </si>
  <si>
    <t>Issue and validity</t>
  </si>
  <si>
    <t>Replace document</t>
  </si>
  <si>
    <t>File name</t>
  </si>
  <si>
    <t>Check and approval</t>
  </si>
  <si>
    <t>Function</t>
  </si>
  <si>
    <t>checked</t>
  </si>
  <si>
    <t>approved</t>
  </si>
  <si>
    <t>Change history</t>
  </si>
  <si>
    <t>Date</t>
  </si>
  <si>
    <t>Role</t>
  </si>
  <si>
    <t>Surname</t>
  </si>
  <si>
    <t>Remarks</t>
  </si>
  <si>
    <t>Changes performed</t>
  </si>
  <si>
    <t>VZPM, public</t>
  </si>
  <si>
    <t>Head of QM</t>
  </si>
  <si>
    <t>Managing director</t>
  </si>
  <si>
    <t>Dr Laurens de Bever</t>
  </si>
  <si>
    <t>Bringing into line with ICR4 and ICB4</t>
  </si>
  <si>
    <t>Ressources</t>
  </si>
  <si>
    <t>Gwendolin Anna Rotach</t>
  </si>
  <si>
    <t>Bringing into line with application 'ZERT'</t>
  </si>
  <si>
    <t>Instructions for submitting an application for recertification</t>
  </si>
  <si>
    <t>Nationalität</t>
  </si>
  <si>
    <t>CH - Switzerland</t>
  </si>
  <si>
    <t>A - Austria</t>
  </si>
  <si>
    <t>BRA - Brazil</t>
  </si>
  <si>
    <t>BG - Bulgaria</t>
  </si>
  <si>
    <t xml:space="preserve">D - Germany </t>
  </si>
  <si>
    <t>E - Spain</t>
  </si>
  <si>
    <t>EG - Egypt</t>
  </si>
  <si>
    <t>F - France</t>
  </si>
  <si>
    <t>FL - Principality of Liechtenstein</t>
  </si>
  <si>
    <t>GB - Great Britain</t>
  </si>
  <si>
    <t>GR - Greece</t>
  </si>
  <si>
    <t>I - Italy</t>
  </si>
  <si>
    <t>L - Luxembourg</t>
  </si>
  <si>
    <t>NL - Netherlands</t>
  </si>
  <si>
    <t>PHL - Philippines</t>
  </si>
  <si>
    <t>PL - Poland</t>
  </si>
  <si>
    <t>PRT - Portugal</t>
  </si>
  <si>
    <t>SA - Saudi Arabia</t>
  </si>
  <si>
    <t>SIN - Singapore</t>
  </si>
  <si>
    <t>SK - Slovakia</t>
  </si>
  <si>
    <t>UK - United Kingdom</t>
  </si>
  <si>
    <t>USA - America</t>
  </si>
  <si>
    <t>VZPM_PMLD_Rezertifizierungsantrag_V8.0_EN</t>
  </si>
  <si>
    <t>Online login</t>
  </si>
  <si>
    <r>
      <t>On our certification portal zert.vzpm.ch you can log in and start the recertification process.
You must provide evidence of the training courses listed in this application. Please scan the receipts (maximum 1 page per receipt), number them according to the numbers in this application, combine all receipts in a PDF file (</t>
    </r>
    <r>
      <rPr>
        <sz val="9"/>
        <color rgb="FFC00000"/>
        <rFont val="Verdana"/>
        <family val="2"/>
      </rPr>
      <t>no ZIP file</t>
    </r>
    <r>
      <rPr>
        <sz val="9"/>
        <rFont val="Verdana"/>
        <family val="2"/>
      </rPr>
      <t xml:space="preserve">) and upload it to the portal with the following name: </t>
    </r>
    <r>
      <rPr>
        <sz val="9"/>
        <color rgb="FFC00000"/>
        <rFont val="Verdana"/>
        <family val="2"/>
      </rPr>
      <t>LastName_FirstName_Attachments</t>
    </r>
    <r>
      <rPr>
        <sz val="9"/>
        <rFont val="Verdana"/>
        <family val="2"/>
      </rPr>
      <t xml:space="preserve">
Please do not submit your own CV, instead fill in the tables correctly and completely in this application form.</t>
    </r>
  </si>
  <si>
    <r>
      <t xml:space="preserve">The </t>
    </r>
    <r>
      <rPr>
        <sz val="9"/>
        <color rgb="FFC00000"/>
        <rFont val="Verdana"/>
        <family val="2"/>
      </rPr>
      <t>full recertification application</t>
    </r>
    <r>
      <rPr>
        <sz val="9"/>
        <rFont val="Verdana"/>
        <family val="2"/>
      </rPr>
      <t xml:space="preserve"> comprises the following documents:
1) Recertification application 
2) Document with all attachments
The application for recertification will be made available to you in the certification portal. </t>
    </r>
  </si>
  <si>
    <t>Consent</t>
  </si>
  <si>
    <t xml:space="preserve">When submitting the application for recertification, you will be asked to give your consent to the rules of the recertification procedure. In addition, you can agree to other topics, such as the publication of the certificate issued. </t>
  </si>
  <si>
    <r>
      <t xml:space="preserve">Use the present file to submit an recertification application at IPMA Level D. This form refers to the </t>
    </r>
    <r>
      <rPr>
        <sz val="9"/>
        <color rgb="FFC00000"/>
        <rFont val="Verdana"/>
        <family val="2"/>
      </rPr>
      <t>ICB4 (Individual Competence Baseline)</t>
    </r>
    <r>
      <rPr>
        <sz val="9"/>
        <rFont val="Verdana"/>
        <family val="2"/>
      </rPr>
      <t>, which you can download from our website as a PDF file.</t>
    </r>
  </si>
  <si>
    <r>
      <t xml:space="preserve">The present Excel file is the central element of your application. Please complete the various spreadsheets in full, and safe the file in Excel format using the following name: </t>
    </r>
    <r>
      <rPr>
        <sz val="9"/>
        <color rgb="FFC00000"/>
        <rFont val="Verdana"/>
        <family val="2"/>
      </rPr>
      <t>LastName_FirstName_Application</t>
    </r>
    <r>
      <rPr>
        <sz val="9"/>
        <rFont val="Verdana"/>
        <family val="2"/>
      </rPr>
      <t xml:space="preserve">
It is important that you start with the </t>
    </r>
    <r>
      <rPr>
        <sz val="9"/>
        <color rgb="FFC00000"/>
        <rFont val="Verdana"/>
        <family val="2"/>
      </rPr>
      <t>worksheet 'Pers' (personal details)</t>
    </r>
    <r>
      <rPr>
        <sz val="9"/>
        <rFont val="Verdana"/>
        <family val="2"/>
      </rPr>
      <t xml:space="preserve">.
Please document the professional training you require using the </t>
    </r>
    <r>
      <rPr>
        <sz val="9"/>
        <color rgb="FFC00000"/>
        <rFont val="Verdana"/>
        <family val="2"/>
      </rPr>
      <t>spreadsheets 'Edu1' to 'Edu7'</t>
    </r>
    <r>
      <rPr>
        <sz val="9"/>
        <rFont val="Verdana"/>
        <family val="2"/>
      </rPr>
      <t xml:space="preserve"> (Education) and your practical experience using the </t>
    </r>
    <r>
      <rPr>
        <sz val="9"/>
        <color rgb="FFC00000"/>
        <rFont val="Verdana"/>
        <family val="2"/>
      </rPr>
      <t>spreadsheet 'PM' for the domain project management</t>
    </r>
    <r>
      <rPr>
        <sz val="9"/>
        <rFont val="Verdana"/>
        <family val="2"/>
      </rPr>
      <t>. All those who are related to ICB in terms of content will be accepted as professional training courses.
Enter your information in the white fields. Some cells contain pull-down menus. If you need more space to enter your information, we kindly ask you to contact our office in Glattbrugg.</t>
    </r>
  </si>
  <si>
    <r>
      <t xml:space="preserve">The </t>
    </r>
    <r>
      <rPr>
        <sz val="9"/>
        <color rgb="FFC00000"/>
        <rFont val="Verdana"/>
        <family val="2"/>
      </rPr>
      <t>worksheet 'Sum' (Summary)</t>
    </r>
    <r>
      <rPr>
        <sz val="9"/>
        <rFont val="Verdana"/>
        <family val="2"/>
      </rPr>
      <t xml:space="preserve"> contains an overview of the details you provided in the present recertification application. This is designed to enable you to check whether you have documented sufficient training courses.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</si>
</sst>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yyyy"/>
    <numFmt numFmtId="166" formatCode="mm\/yyyy"/>
  </numFmts>
  <fonts count="34" x14ac:knownFonts="1">
    <font>
      <sz val="11"/>
      <color theme="1"/>
      <name val="Calibri"/>
      <family val="2"/>
      <scheme val="minor"/>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theme="1"/>
      <name val="Verdana"/>
      <family val="2"/>
    </font>
    <font>
      <sz val="9"/>
      <color indexed="8"/>
      <name val="Verdana"/>
      <family val="2"/>
    </font>
    <font>
      <b/>
      <sz val="9"/>
      <color indexed="8"/>
      <name val="Verdana"/>
      <family val="2"/>
    </font>
    <font>
      <sz val="9"/>
      <color theme="1"/>
      <name val="Verdana"/>
      <family val="2"/>
    </font>
    <font>
      <b/>
      <sz val="9"/>
      <color theme="1"/>
      <name val="Verdana"/>
      <family val="2"/>
    </font>
    <font>
      <u/>
      <sz val="11"/>
      <color theme="10"/>
      <name val="Calibri"/>
      <family val="2"/>
      <scheme val="minor"/>
    </font>
    <font>
      <sz val="9"/>
      <color rgb="FFC00000"/>
      <name val="Verdana"/>
      <family val="2"/>
    </font>
    <font>
      <b/>
      <sz val="9"/>
      <color rgb="FFC00000"/>
      <name val="Verdana"/>
      <family val="2"/>
    </font>
    <font>
      <sz val="9"/>
      <color theme="0" tint="-0.499984740745262"/>
      <name val="Verdana"/>
      <family val="2"/>
    </font>
    <font>
      <sz val="9"/>
      <name val="Verdana"/>
      <family val="2"/>
    </font>
    <font>
      <b/>
      <sz val="9"/>
      <name val="Verdana"/>
      <family val="2"/>
    </font>
    <font>
      <sz val="9"/>
      <color rgb="FF000000"/>
      <name val="Verdana"/>
      <family val="2"/>
    </font>
    <font>
      <b/>
      <sz val="9"/>
      <color rgb="FF000000"/>
      <name val="Verdana"/>
      <family val="2"/>
    </font>
    <font>
      <sz val="9"/>
      <color theme="0" tint="-0.49995422223578601"/>
      <name val="Verdana"/>
      <family val="2"/>
    </font>
  </fonts>
  <fills count="11">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25" fillId="0" borderId="0" applyNumberFormat="0" applyFill="0" applyBorder="0" applyAlignment="0" applyProtection="0"/>
  </cellStyleXfs>
  <cellXfs count="311">
    <xf numFmtId="0" fontId="0" fillId="0" borderId="0" xfId="0"/>
    <xf numFmtId="14" fontId="21" fillId="0" borderId="1" xfId="0" applyNumberFormat="1" applyFont="1" applyFill="1" applyBorder="1" applyAlignment="1" applyProtection="1">
      <alignment horizontal="center" vertical="center"/>
      <protection locked="0"/>
    </xf>
    <xf numFmtId="0" fontId="23"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left" vertical="center"/>
    </xf>
    <xf numFmtId="0" fontId="19" fillId="0" borderId="0" xfId="0" applyFont="1" applyAlignment="1">
      <alignment horizontal="left" vertical="center"/>
    </xf>
    <xf numFmtId="0" fontId="21" fillId="0" borderId="13" xfId="0" applyFont="1" applyFill="1" applyBorder="1" applyProtection="1"/>
    <xf numFmtId="0" fontId="21" fillId="0" borderId="13" xfId="0" applyFont="1" applyFill="1" applyBorder="1" applyAlignment="1" applyProtection="1">
      <alignment horizontal="left" vertical="center"/>
    </xf>
    <xf numFmtId="0" fontId="21" fillId="0" borderId="13" xfId="0" applyFont="1" applyFill="1" applyBorder="1" applyAlignment="1" applyProtection="1">
      <alignment horizontal="center"/>
    </xf>
    <xf numFmtId="0" fontId="18" fillId="0" borderId="0" xfId="0" applyFont="1" applyAlignment="1">
      <alignment horizontal="left" vertical="center"/>
    </xf>
    <xf numFmtId="0" fontId="21" fillId="0" borderId="0" xfId="0" applyFont="1" applyAlignment="1" applyProtection="1">
      <alignment vertical="center"/>
    </xf>
    <xf numFmtId="0" fontId="21" fillId="0" borderId="0" xfId="0" applyFont="1" applyFill="1" applyAlignment="1" applyProtection="1">
      <alignment vertical="center"/>
    </xf>
    <xf numFmtId="0" fontId="21" fillId="0" borderId="0" xfId="0" applyFont="1" applyFill="1" applyAlignment="1" applyProtection="1">
      <alignment horizontal="center" vertical="center"/>
    </xf>
    <xf numFmtId="0" fontId="21" fillId="0" borderId="0" xfId="0" applyFont="1" applyAlignment="1" applyProtection="1">
      <alignment horizontal="left" vertical="center"/>
    </xf>
    <xf numFmtId="0" fontId="21" fillId="0" borderId="0" xfId="0" applyFont="1" applyFill="1" applyAlignment="1" applyProtection="1">
      <alignment horizontal="left" vertical="center"/>
    </xf>
    <xf numFmtId="0" fontId="15" fillId="0" borderId="0" xfId="0" applyFont="1" applyAlignment="1">
      <alignment horizontal="left" vertical="center"/>
    </xf>
    <xf numFmtId="0" fontId="21" fillId="3" borderId="2" xfId="0" applyFont="1" applyFill="1" applyBorder="1" applyAlignment="1" applyProtection="1">
      <alignment vertical="center"/>
    </xf>
    <xf numFmtId="0" fontId="21" fillId="3" borderId="3" xfId="0" applyFont="1" applyFill="1" applyBorder="1" applyAlignment="1" applyProtection="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vertical="center"/>
    </xf>
    <xf numFmtId="0" fontId="22" fillId="3" borderId="0" xfId="0" applyFont="1" applyFill="1" applyBorder="1" applyAlignment="1" applyProtection="1">
      <alignment horizontal="left" vertical="center"/>
    </xf>
    <xf numFmtId="0" fontId="21" fillId="3" borderId="0" xfId="0" applyFont="1" applyFill="1" applyBorder="1" applyAlignment="1" applyProtection="1">
      <alignment vertical="center"/>
    </xf>
    <xf numFmtId="0" fontId="21" fillId="3" borderId="6" xfId="0" applyFont="1" applyFill="1" applyBorder="1" applyAlignment="1" applyProtection="1">
      <alignment horizontal="center" vertical="center"/>
    </xf>
    <xf numFmtId="0" fontId="22" fillId="3" borderId="0" xfId="0" applyFont="1" applyFill="1" applyBorder="1" applyAlignment="1" applyProtection="1">
      <alignment horizontal="left" vertical="top"/>
    </xf>
    <xf numFmtId="0" fontId="21" fillId="3" borderId="7" xfId="0" applyFont="1" applyFill="1" applyBorder="1" applyAlignment="1" applyProtection="1">
      <alignment vertical="center"/>
    </xf>
    <xf numFmtId="0" fontId="21" fillId="3" borderId="8" xfId="0" applyFont="1" applyFill="1" applyBorder="1" applyAlignment="1" applyProtection="1">
      <alignment vertical="center"/>
    </xf>
    <xf numFmtId="0" fontId="21" fillId="3" borderId="9" xfId="0" applyFont="1" applyFill="1" applyBorder="1" applyAlignment="1" applyProtection="1">
      <alignment horizontal="center" vertical="center"/>
    </xf>
    <xf numFmtId="0" fontId="20" fillId="3" borderId="1" xfId="0" applyFont="1" applyFill="1" applyBorder="1" applyAlignment="1">
      <alignment horizontal="center" vertical="center"/>
    </xf>
    <xf numFmtId="0" fontId="21" fillId="0" borderId="0" xfId="0" applyFont="1" applyAlignment="1" applyProtection="1">
      <alignment horizontal="right" vertical="center"/>
    </xf>
    <xf numFmtId="0" fontId="21" fillId="3" borderId="3" xfId="0" applyFont="1" applyFill="1" applyBorder="1" applyAlignment="1" applyProtection="1">
      <alignment horizontal="right" vertical="center"/>
    </xf>
    <xf numFmtId="0" fontId="21" fillId="3" borderId="3" xfId="0" applyFont="1" applyFill="1" applyBorder="1" applyAlignment="1" applyProtection="1">
      <alignment horizontal="center" vertical="center"/>
    </xf>
    <xf numFmtId="0" fontId="21" fillId="3" borderId="4" xfId="0" applyFont="1" applyFill="1" applyBorder="1" applyAlignment="1" applyProtection="1">
      <alignment vertical="center"/>
    </xf>
    <xf numFmtId="0" fontId="21" fillId="3" borderId="0" xfId="0" applyFont="1" applyFill="1" applyBorder="1" applyAlignment="1" applyProtection="1">
      <alignment horizontal="center" vertical="center"/>
    </xf>
    <xf numFmtId="0" fontId="21" fillId="3" borderId="6" xfId="0" applyFont="1" applyFill="1" applyBorder="1" applyAlignment="1" applyProtection="1">
      <alignment vertical="center"/>
    </xf>
    <xf numFmtId="0" fontId="21" fillId="3" borderId="8" xfId="0" applyFont="1" applyFill="1" applyBorder="1" applyAlignment="1" applyProtection="1">
      <alignment horizontal="left" vertical="center"/>
    </xf>
    <xf numFmtId="0" fontId="21" fillId="3" borderId="8" xfId="0" applyFont="1" applyFill="1" applyBorder="1" applyAlignment="1" applyProtection="1">
      <alignment horizontal="right" vertical="center"/>
    </xf>
    <xf numFmtId="0" fontId="21" fillId="3" borderId="8" xfId="0" applyFont="1" applyFill="1" applyBorder="1" applyAlignment="1" applyProtection="1">
      <alignment horizontal="center" vertical="center"/>
    </xf>
    <xf numFmtId="0" fontId="21" fillId="3" borderId="9" xfId="0" applyFont="1" applyFill="1" applyBorder="1" applyAlignment="1" applyProtection="1">
      <alignment vertical="center"/>
    </xf>
    <xf numFmtId="14" fontId="21" fillId="3" borderId="0" xfId="0" applyNumberFormat="1" applyFont="1" applyFill="1" applyBorder="1" applyAlignment="1" applyProtection="1">
      <alignment horizontal="center" vertical="center"/>
    </xf>
    <xf numFmtId="3" fontId="21" fillId="3" borderId="0" xfId="0" applyNumberFormat="1" applyFont="1" applyFill="1" applyBorder="1" applyAlignment="1" applyProtection="1">
      <alignment horizontal="right" vertical="center"/>
    </xf>
    <xf numFmtId="0" fontId="26" fillId="3" borderId="0" xfId="0" applyFont="1" applyFill="1" applyBorder="1" applyAlignment="1" applyProtection="1">
      <alignment horizontal="right" vertical="center"/>
    </xf>
    <xf numFmtId="0" fontId="26" fillId="3" borderId="5" xfId="0" applyFont="1" applyFill="1" applyBorder="1" applyAlignment="1" applyProtection="1">
      <alignment horizontal="left" vertical="center" wrapText="1"/>
    </xf>
    <xf numFmtId="0" fontId="14" fillId="0" borderId="0" xfId="0" applyFont="1" applyAlignment="1">
      <alignment horizontal="left" vertical="center"/>
    </xf>
    <xf numFmtId="3" fontId="27" fillId="4" borderId="1" xfId="0" applyNumberFormat="1" applyFont="1" applyFill="1" applyBorder="1" applyAlignment="1" applyProtection="1">
      <alignment horizontal="center" vertical="center"/>
    </xf>
    <xf numFmtId="3" fontId="21" fillId="4" borderId="1" xfId="0" applyNumberFormat="1" applyFont="1" applyFill="1" applyBorder="1" applyAlignment="1" applyProtection="1">
      <alignment horizontal="center" vertical="center"/>
    </xf>
    <xf numFmtId="3" fontId="21" fillId="3" borderId="0" xfId="0" applyNumberFormat="1" applyFont="1" applyFill="1" applyBorder="1" applyAlignment="1" applyProtection="1">
      <alignment horizontal="center" vertical="center"/>
    </xf>
    <xf numFmtId="0" fontId="29" fillId="3" borderId="0" xfId="0" applyFont="1" applyFill="1" applyBorder="1" applyAlignment="1" applyProtection="1">
      <alignment horizontal="center" vertical="center"/>
    </xf>
    <xf numFmtId="0" fontId="26" fillId="0" borderId="0" xfId="0" applyFont="1" applyAlignment="1" applyProtection="1">
      <alignment horizontal="center" vertical="center"/>
    </xf>
    <xf numFmtId="0" fontId="26" fillId="0" borderId="0" xfId="0" applyFont="1" applyAlignment="1" applyProtection="1">
      <alignment horizontal="left" vertical="center"/>
    </xf>
    <xf numFmtId="0" fontId="29" fillId="0" borderId="0" xfId="0" applyFont="1" applyAlignment="1" applyProtection="1">
      <alignment vertical="center"/>
    </xf>
    <xf numFmtId="0" fontId="13" fillId="0" borderId="0" xfId="0" applyFont="1" applyAlignment="1">
      <alignment horizontal="left" vertical="center"/>
    </xf>
    <xf numFmtId="3" fontId="21" fillId="3" borderId="3" xfId="0" applyNumberFormat="1" applyFont="1" applyFill="1" applyBorder="1" applyAlignment="1" applyProtection="1">
      <alignment horizontal="center" vertical="center"/>
    </xf>
    <xf numFmtId="3" fontId="21" fillId="3" borderId="8" xfId="0" applyNumberFormat="1" applyFont="1" applyFill="1" applyBorder="1" applyAlignment="1" applyProtection="1">
      <alignment horizontal="center" vertical="center"/>
    </xf>
    <xf numFmtId="0" fontId="21" fillId="4" borderId="1" xfId="0" applyFont="1" applyFill="1" applyBorder="1" applyAlignment="1" applyProtection="1">
      <alignment horizontal="center" vertical="center"/>
    </xf>
    <xf numFmtId="0" fontId="21" fillId="3" borderId="2" xfId="0" applyFont="1" applyFill="1" applyBorder="1" applyProtection="1"/>
    <xf numFmtId="0" fontId="22" fillId="3" borderId="3" xfId="0" applyFont="1" applyFill="1" applyBorder="1" applyAlignment="1" applyProtection="1">
      <alignment horizontal="left" vertical="center"/>
    </xf>
    <xf numFmtId="0" fontId="21" fillId="3" borderId="3" xfId="0" applyFont="1" applyFill="1" applyBorder="1" applyProtection="1"/>
    <xf numFmtId="0" fontId="21" fillId="3" borderId="4" xfId="0" applyFont="1" applyFill="1" applyBorder="1" applyProtection="1"/>
    <xf numFmtId="0" fontId="21" fillId="3" borderId="5" xfId="0" applyFont="1" applyFill="1" applyBorder="1" applyProtection="1"/>
    <xf numFmtId="0" fontId="21" fillId="3" borderId="0" xfId="0" applyFont="1" applyFill="1" applyBorder="1" applyProtection="1"/>
    <xf numFmtId="0" fontId="21" fillId="3" borderId="0" xfId="0" applyFont="1" applyFill="1" applyBorder="1" applyAlignment="1" applyProtection="1">
      <alignment horizontal="center"/>
    </xf>
    <xf numFmtId="0" fontId="21" fillId="3" borderId="6" xfId="0" applyFont="1" applyFill="1" applyBorder="1" applyProtection="1"/>
    <xf numFmtId="0" fontId="21" fillId="3" borderId="9" xfId="0" applyFont="1" applyFill="1" applyBorder="1" applyProtection="1"/>
    <xf numFmtId="0" fontId="21" fillId="3" borderId="10" xfId="0" applyFont="1" applyFill="1" applyBorder="1" applyAlignment="1" applyProtection="1">
      <alignment horizontal="left" vertical="center"/>
    </xf>
    <xf numFmtId="0" fontId="21" fillId="3" borderId="1" xfId="0" applyFont="1" applyFill="1" applyBorder="1" applyAlignment="1" applyProtection="1">
      <alignment horizontal="center" vertical="center"/>
    </xf>
    <xf numFmtId="0" fontId="21" fillId="3" borderId="7" xfId="0"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21" fillId="3" borderId="3" xfId="0" applyFont="1" applyFill="1" applyBorder="1" applyAlignment="1" applyProtection="1">
      <alignment horizontal="left" vertical="center"/>
    </xf>
    <xf numFmtId="0" fontId="21" fillId="3" borderId="3" xfId="0" applyFont="1" applyFill="1" applyBorder="1" applyAlignment="1" applyProtection="1">
      <alignment horizontal="center"/>
    </xf>
    <xf numFmtId="49" fontId="21" fillId="3" borderId="0" xfId="0" applyNumberFormat="1" applyFont="1" applyFill="1" applyBorder="1" applyAlignment="1" applyProtection="1">
      <alignment horizontal="center" vertical="center"/>
    </xf>
    <xf numFmtId="9" fontId="21" fillId="3" borderId="0" xfId="0" applyNumberFormat="1" applyFont="1" applyFill="1" applyBorder="1" applyAlignment="1" applyProtection="1">
      <alignment horizontal="center" vertical="center"/>
    </xf>
    <xf numFmtId="49" fontId="21" fillId="5" borderId="0" xfId="0" applyNumberFormat="1" applyFont="1" applyFill="1" applyBorder="1" applyAlignment="1" applyProtection="1">
      <alignment horizontal="center" vertical="center"/>
    </xf>
    <xf numFmtId="49" fontId="21" fillId="5" borderId="0" xfId="0" applyNumberFormat="1" applyFont="1" applyFill="1" applyBorder="1" applyAlignment="1" applyProtection="1">
      <alignment horizontal="left" vertical="center"/>
    </xf>
    <xf numFmtId="165" fontId="21" fillId="5" borderId="0" xfId="0" applyNumberFormat="1" applyFont="1" applyFill="1" applyBorder="1" applyAlignment="1" applyProtection="1">
      <alignment horizontal="center" vertical="center"/>
    </xf>
    <xf numFmtId="9" fontId="21" fillId="5" borderId="0" xfId="0" applyNumberFormat="1" applyFont="1" applyFill="1" applyBorder="1" applyAlignment="1" applyProtection="1">
      <alignment horizontal="center" vertical="center"/>
    </xf>
    <xf numFmtId="3" fontId="21" fillId="5" borderId="0" xfId="0" applyNumberFormat="1" applyFont="1" applyFill="1" applyBorder="1" applyAlignment="1" applyProtection="1">
      <alignment horizontal="center" vertical="center"/>
    </xf>
    <xf numFmtId="0" fontId="21" fillId="5" borderId="0" xfId="0" applyFont="1" applyFill="1" applyBorder="1" applyProtection="1"/>
    <xf numFmtId="49" fontId="21" fillId="3" borderId="8" xfId="0" applyNumberFormat="1" applyFont="1" applyFill="1" applyBorder="1" applyAlignment="1" applyProtection="1">
      <alignment horizontal="center" vertical="center"/>
    </xf>
    <xf numFmtId="49" fontId="21" fillId="3" borderId="8" xfId="0" applyNumberFormat="1" applyFont="1" applyFill="1" applyBorder="1" applyAlignment="1" applyProtection="1">
      <alignment horizontal="left" vertical="center"/>
    </xf>
    <xf numFmtId="165" fontId="21" fillId="3" borderId="8" xfId="0" applyNumberFormat="1" applyFont="1" applyFill="1" applyBorder="1" applyAlignment="1" applyProtection="1">
      <alignment horizontal="center" vertical="center"/>
    </xf>
    <xf numFmtId="9" fontId="21" fillId="3" borderId="8" xfId="0" applyNumberFormat="1" applyFont="1" applyFill="1" applyBorder="1" applyAlignment="1" applyProtection="1">
      <alignment horizontal="center" vertical="center"/>
    </xf>
    <xf numFmtId="3" fontId="29" fillId="4" borderId="1" xfId="0" applyNumberFormat="1" applyFont="1" applyFill="1" applyBorder="1" applyAlignment="1" applyProtection="1">
      <alignment horizontal="center" vertical="center"/>
    </xf>
    <xf numFmtId="49" fontId="21" fillId="3" borderId="3" xfId="0" applyNumberFormat="1" applyFont="1" applyFill="1" applyBorder="1" applyAlignment="1" applyProtection="1">
      <alignment horizontal="center" vertical="center"/>
    </xf>
    <xf numFmtId="49" fontId="21" fillId="3" borderId="3" xfId="0" applyNumberFormat="1" applyFont="1" applyFill="1" applyBorder="1" applyAlignment="1" applyProtection="1">
      <alignment horizontal="left" vertical="center"/>
    </xf>
    <xf numFmtId="165" fontId="21" fillId="3" borderId="3" xfId="0" applyNumberFormat="1" applyFont="1" applyFill="1" applyBorder="1" applyAlignment="1" applyProtection="1">
      <alignment horizontal="center" vertical="center"/>
    </xf>
    <xf numFmtId="9" fontId="21" fillId="3" borderId="3" xfId="0" applyNumberFormat="1" applyFont="1" applyFill="1" applyBorder="1" applyAlignment="1" applyProtection="1">
      <alignment horizontal="center" vertical="center"/>
    </xf>
    <xf numFmtId="3" fontId="30" fillId="4" borderId="1" xfId="0" applyNumberFormat="1" applyFont="1" applyFill="1" applyBorder="1" applyAlignment="1" applyProtection="1">
      <alignment horizontal="center" vertical="center"/>
    </xf>
    <xf numFmtId="0" fontId="12" fillId="0" borderId="0" xfId="0" applyFont="1" applyAlignment="1">
      <alignment horizontal="left" vertical="center"/>
    </xf>
    <xf numFmtId="0" fontId="21" fillId="0" borderId="3" xfId="0" applyFont="1" applyFill="1" applyBorder="1" applyProtection="1"/>
    <xf numFmtId="49" fontId="21" fillId="0" borderId="3" xfId="0" applyNumberFormat="1" applyFont="1" applyFill="1" applyBorder="1" applyAlignment="1" applyProtection="1">
      <alignment horizontal="left" vertical="center"/>
    </xf>
    <xf numFmtId="165" fontId="21" fillId="0" borderId="3" xfId="0" applyNumberFormat="1" applyFont="1" applyFill="1" applyBorder="1" applyAlignment="1" applyProtection="1">
      <alignment horizontal="center" vertical="center"/>
    </xf>
    <xf numFmtId="9" fontId="21" fillId="0" borderId="3" xfId="0" applyNumberFormat="1" applyFont="1" applyFill="1" applyBorder="1" applyAlignment="1" applyProtection="1">
      <alignment horizontal="center" vertical="center"/>
    </xf>
    <xf numFmtId="3" fontId="21" fillId="0" borderId="3" xfId="0" applyNumberFormat="1"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11" fillId="0" borderId="0" xfId="0" applyFont="1" applyAlignment="1">
      <alignment horizontal="left" vertical="center"/>
    </xf>
    <xf numFmtId="49" fontId="29" fillId="3" borderId="2" xfId="0" applyNumberFormat="1" applyFont="1" applyFill="1" applyBorder="1" applyProtection="1"/>
    <xf numFmtId="49" fontId="29" fillId="3" borderId="3" xfId="0" applyNumberFormat="1" applyFont="1" applyFill="1" applyBorder="1" applyAlignment="1" applyProtection="1">
      <alignment horizontal="left" vertical="center"/>
    </xf>
    <xf numFmtId="49" fontId="29" fillId="3" borderId="3" xfId="0" applyNumberFormat="1" applyFont="1" applyFill="1" applyBorder="1" applyAlignment="1" applyProtection="1">
      <alignment horizontal="center" vertical="center"/>
    </xf>
    <xf numFmtId="49" fontId="29" fillId="3" borderId="4" xfId="0" applyNumberFormat="1" applyFont="1" applyFill="1" applyBorder="1" applyProtection="1"/>
    <xf numFmtId="49" fontId="29" fillId="3" borderId="5" xfId="0" applyNumberFormat="1" applyFont="1" applyFill="1" applyBorder="1" applyProtection="1"/>
    <xf numFmtId="49" fontId="29" fillId="3" borderId="0" xfId="0" applyNumberFormat="1" applyFont="1" applyFill="1" applyBorder="1" applyAlignment="1" applyProtection="1">
      <alignment horizontal="center" vertical="center"/>
    </xf>
    <xf numFmtId="49" fontId="29" fillId="3" borderId="6" xfId="0" applyNumberFormat="1" applyFont="1" applyFill="1" applyBorder="1" applyProtection="1"/>
    <xf numFmtId="49" fontId="29" fillId="3" borderId="7" xfId="0" applyNumberFormat="1" applyFont="1" applyFill="1" applyBorder="1" applyProtection="1"/>
    <xf numFmtId="49" fontId="29" fillId="3" borderId="8" xfId="0" applyNumberFormat="1" applyFont="1" applyFill="1" applyBorder="1" applyProtection="1"/>
    <xf numFmtId="49" fontId="29" fillId="3" borderId="9" xfId="0" applyNumberFormat="1" applyFont="1" applyFill="1" applyBorder="1" applyProtection="1"/>
    <xf numFmtId="49" fontId="29" fillId="3" borderId="0" xfId="0" applyNumberFormat="1" applyFont="1" applyFill="1" applyBorder="1" applyAlignment="1" applyProtection="1">
      <alignment horizontal="right" vertical="center"/>
    </xf>
    <xf numFmtId="49" fontId="29" fillId="3" borderId="0" xfId="0" applyNumberFormat="1" applyFont="1" applyFill="1" applyBorder="1" applyAlignment="1" applyProtection="1">
      <alignment horizontal="left" vertical="top" wrapText="1"/>
    </xf>
    <xf numFmtId="0" fontId="29" fillId="0" borderId="0" xfId="0" applyFont="1" applyAlignment="1">
      <alignment horizontal="left" vertical="center"/>
    </xf>
    <xf numFmtId="0" fontId="10" fillId="0" borderId="0" xfId="0" applyFont="1" applyAlignment="1">
      <alignment horizontal="left" vertical="center"/>
    </xf>
    <xf numFmtId="0" fontId="21" fillId="0" borderId="0" xfId="0" applyNumberFormat="1" applyFont="1" applyAlignment="1" applyProtection="1">
      <alignment horizontal="center" vertical="center"/>
    </xf>
    <xf numFmtId="49" fontId="21" fillId="3" borderId="0" xfId="0" applyNumberFormat="1" applyFont="1" applyFill="1" applyBorder="1" applyAlignment="1" applyProtection="1">
      <alignment horizontal="left" vertical="top" wrapText="1"/>
    </xf>
    <xf numFmtId="0" fontId="21" fillId="3" borderId="0" xfId="0" applyFont="1" applyFill="1" applyBorder="1" applyAlignment="1" applyProtection="1">
      <alignment horizontal="left" vertical="center"/>
    </xf>
    <xf numFmtId="49" fontId="29" fillId="6" borderId="1" xfId="0" applyNumberFormat="1" applyFont="1" applyFill="1" applyBorder="1" applyAlignment="1" applyProtection="1">
      <alignment horizontal="center" vertical="center"/>
    </xf>
    <xf numFmtId="49" fontId="21" fillId="4" borderId="1" xfId="0" applyNumberFormat="1" applyFont="1" applyFill="1" applyBorder="1" applyAlignment="1" applyProtection="1">
      <alignment horizontal="center" vertical="center"/>
    </xf>
    <xf numFmtId="49" fontId="21" fillId="3" borderId="0" xfId="0" applyNumberFormat="1" applyFont="1" applyFill="1" applyBorder="1" applyAlignment="1" applyProtection="1">
      <alignment horizontal="left" vertical="center"/>
    </xf>
    <xf numFmtId="0" fontId="21" fillId="0" borderId="0" xfId="0" applyFont="1" applyAlignment="1" applyProtection="1">
      <alignment horizontal="center" vertical="center"/>
    </xf>
    <xf numFmtId="49" fontId="29" fillId="3" borderId="0" xfId="0" applyNumberFormat="1" applyFont="1" applyFill="1" applyBorder="1" applyAlignment="1" applyProtection="1">
      <alignment horizontal="left" vertical="center"/>
    </xf>
    <xf numFmtId="0" fontId="21" fillId="3" borderId="0" xfId="0" applyFont="1" applyFill="1" applyBorder="1" applyAlignment="1" applyProtection="1">
      <alignment horizontal="right" vertical="center"/>
    </xf>
    <xf numFmtId="165" fontId="21" fillId="3" borderId="0" xfId="0" applyNumberFormat="1" applyFont="1" applyFill="1" applyBorder="1" applyAlignment="1" applyProtection="1">
      <alignment horizontal="center" vertical="center"/>
    </xf>
    <xf numFmtId="14" fontId="21" fillId="0" borderId="1" xfId="0" applyNumberFormat="1" applyFont="1" applyBorder="1" applyAlignment="1" applyProtection="1">
      <alignment horizontal="center" vertical="center"/>
      <protection locked="0"/>
    </xf>
    <xf numFmtId="0" fontId="18" fillId="0" borderId="0" xfId="0" applyFont="1" applyAlignment="1" applyProtection="1">
      <alignment horizontal="left" vertical="center"/>
    </xf>
    <xf numFmtId="49" fontId="21" fillId="3" borderId="6" xfId="0" applyNumberFormat="1" applyFont="1" applyFill="1" applyBorder="1" applyAlignment="1" applyProtection="1">
      <alignment horizontal="right" vertical="center"/>
    </xf>
    <xf numFmtId="14" fontId="21" fillId="3" borderId="3" xfId="0" applyNumberFormat="1" applyFont="1" applyFill="1" applyBorder="1" applyAlignment="1" applyProtection="1">
      <alignment horizontal="center" vertical="center"/>
    </xf>
    <xf numFmtId="49" fontId="21" fillId="3" borderId="6" xfId="0" applyNumberFormat="1" applyFont="1" applyFill="1" applyBorder="1" applyAlignment="1" applyProtection="1">
      <alignment horizontal="left" vertical="center"/>
    </xf>
    <xf numFmtId="0" fontId="17" fillId="0" borderId="0" xfId="0" applyFont="1" applyAlignment="1" applyProtection="1">
      <alignment horizontal="left" vertical="center"/>
    </xf>
    <xf numFmtId="0" fontId="21" fillId="5" borderId="1" xfId="0" applyFont="1" applyFill="1" applyBorder="1" applyAlignment="1" applyProtection="1">
      <alignment horizontal="left" vertical="center"/>
      <protection locked="0"/>
    </xf>
    <xf numFmtId="0" fontId="21" fillId="0" borderId="0" xfId="0" applyFont="1" applyAlignment="1" applyProtection="1">
      <alignment horizontal="center" vertical="center"/>
    </xf>
    <xf numFmtId="0" fontId="21" fillId="0" borderId="0" xfId="0" applyFont="1" applyFill="1" applyBorder="1" applyProtection="1"/>
    <xf numFmtId="49" fontId="21" fillId="0" borderId="0" xfId="0" applyNumberFormat="1" applyFont="1" applyFill="1" applyBorder="1" applyAlignment="1" applyProtection="1">
      <alignment horizontal="left" vertical="center"/>
    </xf>
    <xf numFmtId="165" fontId="21" fillId="0" borderId="0" xfId="0" applyNumberFormat="1" applyFont="1" applyFill="1" applyBorder="1" applyAlignment="1" applyProtection="1">
      <alignment horizontal="center" vertical="center"/>
    </xf>
    <xf numFmtId="9" fontId="21" fillId="0" borderId="0" xfId="0" applyNumberFormat="1" applyFont="1" applyFill="1" applyBorder="1" applyAlignment="1" applyProtection="1">
      <alignment horizontal="center" vertical="center"/>
    </xf>
    <xf numFmtId="3" fontId="21" fillId="0" borderId="0" xfId="0" applyNumberFormat="1" applyFont="1" applyFill="1" applyBorder="1" applyAlignment="1" applyProtection="1">
      <alignment horizontal="center" vertical="center"/>
    </xf>
    <xf numFmtId="14" fontId="21" fillId="0" borderId="0" xfId="0" applyNumberFormat="1" applyFont="1" applyAlignment="1" applyProtection="1">
      <alignment horizontal="left" vertical="center"/>
    </xf>
    <xf numFmtId="0" fontId="9" fillId="0" borderId="0" xfId="0" applyFont="1" applyAlignment="1">
      <alignment horizontal="left" vertical="center"/>
    </xf>
    <xf numFmtId="0" fontId="21" fillId="3" borderId="0" xfId="0" applyFont="1" applyFill="1" applyBorder="1" applyAlignment="1" applyProtection="1">
      <alignment horizontal="left" vertical="center"/>
    </xf>
    <xf numFmtId="49" fontId="21" fillId="3" borderId="0" xfId="0" applyNumberFormat="1" applyFont="1" applyFill="1" applyBorder="1" applyAlignment="1" applyProtection="1">
      <alignment horizontal="left" vertical="center"/>
    </xf>
    <xf numFmtId="9" fontId="21" fillId="5" borderId="1" xfId="0" applyNumberFormat="1" applyFont="1" applyFill="1" applyBorder="1" applyAlignment="1" applyProtection="1">
      <alignment horizontal="center" vertical="center"/>
      <protection locked="0"/>
    </xf>
    <xf numFmtId="0" fontId="21" fillId="0" borderId="0" xfId="0" applyFont="1" applyAlignment="1" applyProtection="1">
      <alignment horizontal="center" vertical="center"/>
    </xf>
    <xf numFmtId="14" fontId="20" fillId="0" borderId="0" xfId="0" applyNumberFormat="1" applyFont="1" applyBorder="1" applyAlignment="1">
      <alignment horizontal="left" vertical="center"/>
    </xf>
    <xf numFmtId="164" fontId="20" fillId="0" borderId="0" xfId="0" applyNumberFormat="1" applyFont="1" applyBorder="1" applyAlignment="1">
      <alignment horizontal="center" vertical="center"/>
    </xf>
    <xf numFmtId="0" fontId="20" fillId="0" borderId="0" xfId="0" applyFont="1" applyBorder="1" applyAlignment="1">
      <alignment horizontal="left" vertical="center"/>
    </xf>
    <xf numFmtId="0" fontId="16" fillId="0" borderId="0" xfId="0" applyFont="1" applyBorder="1" applyAlignment="1">
      <alignment horizontal="left" vertical="center"/>
    </xf>
    <xf numFmtId="0" fontId="8" fillId="0" borderId="0" xfId="0" applyFont="1" applyAlignment="1">
      <alignment horizontal="left" vertical="center"/>
    </xf>
    <xf numFmtId="0" fontId="21" fillId="0" borderId="0" xfId="0" applyFont="1" applyAlignment="1" applyProtection="1">
      <alignment horizontal="center" vertical="center"/>
    </xf>
    <xf numFmtId="3" fontId="29" fillId="0" borderId="0" xfId="0" applyNumberFormat="1" applyFont="1" applyAlignment="1" applyProtection="1">
      <alignment vertical="center"/>
    </xf>
    <xf numFmtId="0" fontId="21" fillId="3" borderId="0" xfId="0" applyFont="1" applyFill="1" applyBorder="1" applyAlignment="1" applyProtection="1">
      <alignment horizontal="left" vertical="center"/>
    </xf>
    <xf numFmtId="49" fontId="21" fillId="3" borderId="8" xfId="0" applyNumberFormat="1" applyFont="1" applyFill="1" applyBorder="1" applyAlignment="1" applyProtection="1">
      <alignment horizontal="left" vertical="center"/>
    </xf>
    <xf numFmtId="0" fontId="21" fillId="0" borderId="0" xfId="0" applyFont="1" applyAlignment="1" applyProtection="1">
      <alignment horizontal="center" vertical="center"/>
    </xf>
    <xf numFmtId="0" fontId="21" fillId="3" borderId="0" xfId="0" applyFont="1" applyFill="1" applyBorder="1" applyAlignment="1" applyProtection="1">
      <alignment horizontal="right" vertical="center"/>
    </xf>
    <xf numFmtId="0" fontId="21" fillId="3" borderId="6" xfId="0" applyFont="1" applyFill="1" applyBorder="1" applyAlignment="1" applyProtection="1">
      <alignment horizontal="right" vertical="center"/>
    </xf>
    <xf numFmtId="49" fontId="21" fillId="3" borderId="0" xfId="0" applyNumberFormat="1" applyFont="1" applyFill="1" applyBorder="1" applyAlignment="1" applyProtection="1">
      <alignment horizontal="right" vertical="center"/>
    </xf>
    <xf numFmtId="0" fontId="6" fillId="0" borderId="0" xfId="0" applyFont="1" applyAlignment="1">
      <alignment horizontal="left" vertical="center"/>
    </xf>
    <xf numFmtId="0" fontId="5" fillId="0" borderId="0" xfId="0" applyFont="1" applyAlignment="1">
      <alignment horizontal="left" vertical="center"/>
    </xf>
    <xf numFmtId="14" fontId="21" fillId="3" borderId="8" xfId="0" applyNumberFormat="1" applyFont="1" applyFill="1" applyBorder="1" applyAlignment="1" applyProtection="1">
      <alignment horizontal="center" vertical="center"/>
    </xf>
    <xf numFmtId="49" fontId="29" fillId="0" borderId="0" xfId="0" applyNumberFormat="1" applyFont="1" applyFill="1" applyAlignment="1" applyProtection="1">
      <alignment horizontal="center" vertical="center"/>
    </xf>
    <xf numFmtId="0" fontId="21" fillId="3" borderId="0" xfId="0" applyFont="1" applyFill="1" applyBorder="1" applyAlignment="1" applyProtection="1">
      <alignment horizontal="left" vertical="center"/>
    </xf>
    <xf numFmtId="49" fontId="21" fillId="3" borderId="8" xfId="0" applyNumberFormat="1" applyFont="1" applyFill="1" applyBorder="1" applyAlignment="1" applyProtection="1">
      <alignment horizontal="left" vertical="center"/>
    </xf>
    <xf numFmtId="0" fontId="21" fillId="0" borderId="0" xfId="0" applyFont="1" applyAlignment="1" applyProtection="1">
      <alignment horizontal="center" vertical="center"/>
    </xf>
    <xf numFmtId="0" fontId="21" fillId="3" borderId="3" xfId="0" applyFont="1" applyFill="1" applyBorder="1" applyAlignment="1" applyProtection="1">
      <alignment vertical="center" wrapText="1"/>
    </xf>
    <xf numFmtId="0" fontId="21" fillId="3" borderId="0" xfId="0" applyFont="1" applyFill="1" applyBorder="1" applyAlignment="1" applyProtection="1">
      <alignment vertical="center" wrapText="1"/>
    </xf>
    <xf numFmtId="0" fontId="21" fillId="3" borderId="0" xfId="0" applyFont="1" applyFill="1" applyBorder="1" applyAlignment="1" applyProtection="1">
      <alignment horizontal="center" vertical="center" wrapText="1"/>
    </xf>
    <xf numFmtId="49" fontId="22" fillId="3" borderId="0" xfId="0" applyNumberFormat="1" applyFont="1" applyFill="1" applyBorder="1" applyAlignment="1" applyProtection="1">
      <alignment horizontal="left" vertical="center"/>
    </xf>
    <xf numFmtId="0" fontId="21" fillId="0" borderId="1" xfId="0" applyFont="1" applyFill="1" applyBorder="1" applyAlignment="1" applyProtection="1">
      <alignment horizontal="center" vertical="center"/>
      <protection locked="0"/>
    </xf>
    <xf numFmtId="0" fontId="21" fillId="0" borderId="1" xfId="0" applyNumberFormat="1" applyFont="1" applyBorder="1" applyAlignment="1" applyProtection="1">
      <alignment horizontal="center" vertical="center"/>
    </xf>
    <xf numFmtId="0" fontId="21" fillId="3" borderId="13" xfId="0" applyFont="1" applyFill="1" applyBorder="1" applyAlignment="1" applyProtection="1">
      <alignment horizontal="center" vertical="center"/>
    </xf>
    <xf numFmtId="0" fontId="21" fillId="4" borderId="1" xfId="0" applyFont="1" applyFill="1" applyBorder="1" applyAlignment="1" applyProtection="1">
      <alignment vertical="center" wrapText="1"/>
    </xf>
    <xf numFmtId="0" fontId="21" fillId="0" borderId="0" xfId="0" applyFont="1" applyBorder="1" applyAlignment="1" applyProtection="1">
      <alignment vertical="center"/>
    </xf>
    <xf numFmtId="0" fontId="29" fillId="4" borderId="1" xfId="0" applyFont="1" applyFill="1" applyBorder="1" applyAlignment="1" applyProtection="1">
      <alignment vertical="center" wrapText="1"/>
    </xf>
    <xf numFmtId="0" fontId="21" fillId="7" borderId="1" xfId="0" applyFont="1" applyFill="1" applyBorder="1" applyAlignment="1" applyProtection="1">
      <alignment horizontal="center" vertical="center"/>
    </xf>
    <xf numFmtId="0" fontId="21" fillId="8" borderId="1" xfId="0" applyFont="1" applyFill="1" applyBorder="1" applyAlignment="1" applyProtection="1">
      <alignment horizontal="center" vertical="center"/>
    </xf>
    <xf numFmtId="0" fontId="21" fillId="9" borderId="1" xfId="0" applyFont="1" applyFill="1" applyBorder="1" applyAlignment="1" applyProtection="1">
      <alignment horizontal="center" vertical="center"/>
    </xf>
    <xf numFmtId="0" fontId="21" fillId="10" borderId="1" xfId="0" applyFont="1" applyFill="1" applyBorder="1" applyAlignment="1" applyProtection="1">
      <alignment horizontal="center" vertical="center"/>
    </xf>
    <xf numFmtId="0" fontId="21" fillId="3" borderId="8" xfId="0" applyFont="1" applyFill="1" applyBorder="1" applyAlignment="1" applyProtection="1">
      <alignment vertical="center" wrapText="1"/>
    </xf>
    <xf numFmtId="49" fontId="21" fillId="0" borderId="0" xfId="0" applyNumberFormat="1" applyFont="1" applyAlignment="1" applyProtection="1">
      <alignment horizontal="left" vertical="center"/>
    </xf>
    <xf numFmtId="0" fontId="21" fillId="0" borderId="0" xfId="0" applyFont="1" applyAlignment="1" applyProtection="1">
      <alignment vertical="center" wrapText="1"/>
    </xf>
    <xf numFmtId="166" fontId="21" fillId="5" borderId="1" xfId="0" applyNumberFormat="1" applyFont="1" applyFill="1" applyBorder="1" applyAlignment="1" applyProtection="1">
      <alignment horizontal="center" vertical="center"/>
      <protection locked="0"/>
    </xf>
    <xf numFmtId="0" fontId="21" fillId="3" borderId="0" xfId="0" applyNumberFormat="1" applyFont="1" applyFill="1" applyBorder="1" applyAlignment="1" applyProtection="1">
      <alignment horizontal="left" vertical="center"/>
    </xf>
    <xf numFmtId="0" fontId="21" fillId="3" borderId="0" xfId="0" applyNumberFormat="1" applyFont="1" applyFill="1" applyBorder="1" applyAlignment="1" applyProtection="1">
      <alignment horizontal="center" vertical="center"/>
    </xf>
    <xf numFmtId="49" fontId="21" fillId="5" borderId="1" xfId="0" applyNumberFormat="1" applyFont="1" applyFill="1" applyBorder="1" applyAlignment="1" applyProtection="1">
      <alignment horizontal="left" vertical="center" wrapText="1"/>
      <protection locked="0"/>
    </xf>
    <xf numFmtId="0" fontId="21" fillId="0" borderId="0" xfId="0" applyFont="1" applyAlignment="1" applyProtection="1">
      <alignment horizontal="center" vertical="center"/>
    </xf>
    <xf numFmtId="0" fontId="21" fillId="3" borderId="0" xfId="0" applyFont="1" applyFill="1" applyBorder="1" applyAlignment="1" applyProtection="1">
      <alignment horizontal="left" vertical="center"/>
    </xf>
    <xf numFmtId="0" fontId="21" fillId="0" borderId="0" xfId="0" applyFont="1" applyAlignment="1" applyProtection="1">
      <alignment horizontal="center" vertical="center"/>
    </xf>
    <xf numFmtId="49" fontId="21" fillId="3" borderId="0" xfId="0" applyNumberFormat="1"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49" fontId="21" fillId="0" borderId="1" xfId="0" applyNumberFormat="1" applyFont="1" applyFill="1" applyBorder="1" applyAlignment="1" applyProtection="1">
      <alignment horizontal="left" vertical="center"/>
      <protection locked="0"/>
    </xf>
    <xf numFmtId="0" fontId="21" fillId="3" borderId="0" xfId="0" applyFont="1" applyFill="1" applyBorder="1" applyAlignment="1" applyProtection="1">
      <alignment horizontal="left" vertical="center"/>
    </xf>
    <xf numFmtId="49" fontId="21" fillId="4" borderId="1" xfId="0" applyNumberFormat="1" applyFont="1" applyFill="1" applyBorder="1" applyAlignment="1" applyProtection="1">
      <alignment horizontal="left" vertical="center"/>
    </xf>
    <xf numFmtId="14" fontId="21" fillId="0" borderId="1" xfId="0" applyNumberFormat="1" applyFont="1" applyFill="1" applyBorder="1" applyAlignment="1" applyProtection="1">
      <alignment horizontal="center" vertical="center"/>
      <protection locked="0"/>
    </xf>
    <xf numFmtId="49" fontId="21" fillId="3" borderId="0" xfId="0" applyNumberFormat="1" applyFont="1" applyFill="1" applyBorder="1" applyAlignment="1" applyProtection="1">
      <alignment horizontal="left" vertical="center"/>
    </xf>
    <xf numFmtId="0" fontId="21" fillId="3" borderId="0" xfId="0" applyFont="1" applyFill="1" applyBorder="1" applyAlignment="1" applyProtection="1">
      <alignment horizontal="right" vertical="center"/>
    </xf>
    <xf numFmtId="0" fontId="21" fillId="0" borderId="0" xfId="0" applyFont="1" applyAlignment="1" applyProtection="1">
      <alignment horizontal="center" vertical="center"/>
    </xf>
    <xf numFmtId="49" fontId="27" fillId="3" borderId="0" xfId="0" applyNumberFormat="1" applyFont="1" applyFill="1" applyBorder="1" applyAlignment="1" applyProtection="1">
      <alignment horizontal="left" vertical="center"/>
    </xf>
    <xf numFmtId="0" fontId="22" fillId="3" borderId="0" xfId="0" applyFont="1" applyFill="1" applyBorder="1" applyAlignment="1" applyProtection="1">
      <alignment vertical="center"/>
    </xf>
    <xf numFmtId="0" fontId="28" fillId="3" borderId="0" xfId="0" applyFont="1" applyFill="1" applyBorder="1" applyAlignment="1" applyProtection="1">
      <alignment horizontal="center" vertical="center"/>
    </xf>
    <xf numFmtId="0" fontId="27" fillId="3" borderId="0" xfId="0" applyFont="1" applyFill="1" applyBorder="1" applyAlignment="1" applyProtection="1">
      <alignment vertical="center"/>
    </xf>
    <xf numFmtId="0" fontId="21" fillId="9" borderId="1" xfId="0" applyFont="1" applyFill="1" applyBorder="1" applyAlignment="1" applyProtection="1">
      <alignment horizontal="left" vertical="center"/>
    </xf>
    <xf numFmtId="0" fontId="21" fillId="0" borderId="0" xfId="0" applyFont="1" applyAlignment="1" applyProtection="1">
      <alignment horizontal="center" vertical="center" wrapText="1"/>
    </xf>
    <xf numFmtId="0" fontId="3" fillId="0" borderId="0" xfId="0" applyFont="1" applyAlignment="1">
      <alignment horizontal="left" vertical="center"/>
    </xf>
    <xf numFmtId="0" fontId="31" fillId="3" borderId="0" xfId="0" applyFont="1" applyFill="1" applyBorder="1" applyAlignment="1" applyProtection="1">
      <alignment horizontal="left" vertical="center"/>
    </xf>
    <xf numFmtId="0" fontId="32" fillId="3" borderId="0" xfId="0" applyFont="1" applyFill="1" applyBorder="1" applyAlignment="1" applyProtection="1">
      <alignment horizontal="left" vertical="center"/>
    </xf>
    <xf numFmtId="49" fontId="31" fillId="3" borderId="0" xfId="0" applyNumberFormat="1" applyFont="1" applyFill="1" applyBorder="1" applyAlignment="1" applyProtection="1">
      <alignment horizontal="left" vertical="center"/>
    </xf>
    <xf numFmtId="0" fontId="31" fillId="4" borderId="1" xfId="0" applyFont="1" applyFill="1" applyBorder="1" applyAlignment="1" applyProtection="1">
      <alignment horizontal="center" vertical="center" wrapText="1"/>
    </xf>
    <xf numFmtId="0" fontId="31" fillId="3" borderId="0" xfId="0" applyFont="1" applyFill="1" applyBorder="1" applyAlignment="1" applyProtection="1">
      <alignment horizontal="right" vertical="center" wrapText="1"/>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14" fontId="2" fillId="0" borderId="0" xfId="0" applyNumberFormat="1" applyFont="1" applyAlignment="1">
      <alignment horizontal="left" vertical="center"/>
    </xf>
    <xf numFmtId="0" fontId="2" fillId="0" borderId="0" xfId="0" applyFont="1" applyAlignment="1">
      <alignment horizontal="left" vertical="center"/>
    </xf>
    <xf numFmtId="0" fontId="3" fillId="0" borderId="1" xfId="0" applyFont="1" applyFill="1" applyBorder="1" applyAlignment="1">
      <alignment horizontal="left" vertical="center"/>
    </xf>
    <xf numFmtId="14" fontId="20" fillId="0" borderId="1" xfId="0" applyNumberFormat="1" applyFont="1" applyFill="1" applyBorder="1" applyAlignment="1">
      <alignment horizontal="center" vertical="center"/>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3" fillId="0" borderId="12" xfId="0" applyFont="1" applyFill="1" applyBorder="1" applyAlignment="1">
      <alignment horizontal="left" vertical="center"/>
    </xf>
    <xf numFmtId="0" fontId="20" fillId="0" borderId="0" xfId="0" applyFont="1" applyFill="1" applyAlignment="1">
      <alignment horizontal="left" vertical="center"/>
    </xf>
    <xf numFmtId="14" fontId="20" fillId="0" borderId="1" xfId="0" applyNumberFormat="1" applyFont="1" applyFill="1" applyBorder="1" applyAlignment="1">
      <alignment horizontal="left" vertical="center"/>
    </xf>
    <xf numFmtId="164" fontId="7" fillId="0" borderId="1" xfId="0" applyNumberFormat="1" applyFont="1" applyFill="1" applyBorder="1" applyAlignment="1">
      <alignment horizontal="center" vertical="center"/>
    </xf>
    <xf numFmtId="14" fontId="3"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1" xfId="0" applyFont="1" applyFill="1" applyBorder="1" applyAlignment="1">
      <alignment horizontal="left" vertical="center"/>
    </xf>
    <xf numFmtId="49" fontId="21" fillId="3" borderId="2" xfId="0" applyNumberFormat="1" applyFont="1" applyFill="1" applyBorder="1" applyAlignment="1">
      <alignment vertical="center" wrapText="1"/>
    </xf>
    <xf numFmtId="49" fontId="21" fillId="3" borderId="3" xfId="0" applyNumberFormat="1" applyFont="1" applyFill="1" applyBorder="1" applyAlignment="1">
      <alignment vertical="center" wrapText="1"/>
    </xf>
    <xf numFmtId="49" fontId="21" fillId="3" borderId="4" xfId="0" applyNumberFormat="1" applyFont="1" applyFill="1" applyBorder="1" applyAlignment="1">
      <alignment horizontal="center" vertical="center" wrapText="1"/>
    </xf>
    <xf numFmtId="49" fontId="21" fillId="0" borderId="0" xfId="0" applyNumberFormat="1" applyFont="1" applyAlignment="1">
      <alignment horizontal="left" vertical="center" wrapText="1"/>
    </xf>
    <xf numFmtId="49" fontId="21" fillId="0" borderId="0" xfId="0" applyNumberFormat="1" applyFont="1" applyAlignment="1">
      <alignment horizontal="center" vertical="center" wrapText="1"/>
    </xf>
    <xf numFmtId="49" fontId="21" fillId="0" borderId="0" xfId="0" applyNumberFormat="1" applyFont="1" applyAlignment="1">
      <alignment vertical="center" wrapText="1"/>
    </xf>
    <xf numFmtId="49" fontId="21" fillId="3" borderId="5" xfId="0" applyNumberFormat="1" applyFont="1" applyFill="1" applyBorder="1" applyAlignment="1">
      <alignment vertical="center" wrapText="1"/>
    </xf>
    <xf numFmtId="49" fontId="21" fillId="3" borderId="6" xfId="0" applyNumberFormat="1" applyFont="1" applyFill="1" applyBorder="1" applyAlignment="1">
      <alignment horizontal="center" vertical="center" wrapText="1"/>
    </xf>
    <xf numFmtId="49" fontId="22" fillId="3" borderId="0" xfId="0" applyNumberFormat="1" applyFont="1" applyFill="1" applyAlignment="1">
      <alignment horizontal="left" vertical="center" wrapText="1"/>
    </xf>
    <xf numFmtId="49" fontId="21" fillId="3" borderId="8" xfId="0" applyNumberFormat="1" applyFont="1" applyFill="1" applyBorder="1" applyAlignment="1">
      <alignment horizontal="left" vertical="center" wrapText="1"/>
    </xf>
    <xf numFmtId="49" fontId="21" fillId="3" borderId="0" xfId="0" applyNumberFormat="1" applyFont="1" applyFill="1" applyAlignment="1">
      <alignment horizontal="left" vertical="top" wrapText="1"/>
    </xf>
    <xf numFmtId="49" fontId="29" fillId="4" borderId="1" xfId="0" applyNumberFormat="1" applyFont="1" applyFill="1" applyBorder="1" applyAlignment="1">
      <alignment horizontal="left" vertical="top" wrapText="1"/>
    </xf>
    <xf numFmtId="49" fontId="29" fillId="3" borderId="0" xfId="0" applyNumberFormat="1" applyFont="1" applyFill="1" applyAlignment="1">
      <alignment horizontal="left" vertical="center" wrapText="1"/>
    </xf>
    <xf numFmtId="49" fontId="29" fillId="3" borderId="0" xfId="0" applyNumberFormat="1" applyFont="1" applyFill="1" applyAlignment="1">
      <alignment vertical="center" wrapText="1"/>
    </xf>
    <xf numFmtId="49" fontId="29" fillId="3" borderId="3" xfId="0" applyNumberFormat="1" applyFont="1" applyFill="1" applyBorder="1" applyAlignment="1">
      <alignment horizontal="left" vertical="center" wrapText="1"/>
    </xf>
    <xf numFmtId="49" fontId="31" fillId="3" borderId="0" xfId="0" applyNumberFormat="1" applyFont="1" applyFill="1" applyAlignment="1">
      <alignment horizontal="left" vertical="top" wrapText="1"/>
    </xf>
    <xf numFmtId="49" fontId="21" fillId="3" borderId="7" xfId="0" applyNumberFormat="1" applyFont="1" applyFill="1" applyBorder="1" applyAlignment="1">
      <alignment vertical="center" wrapText="1"/>
    </xf>
    <xf numFmtId="49" fontId="21" fillId="3" borderId="8" xfId="0" applyNumberFormat="1" applyFont="1" applyFill="1" applyBorder="1" applyAlignment="1">
      <alignment horizontal="left" vertical="top" wrapText="1"/>
    </xf>
    <xf numFmtId="49" fontId="29" fillId="3" borderId="8" xfId="0" applyNumberFormat="1" applyFont="1" applyFill="1" applyBorder="1" applyAlignment="1">
      <alignment horizontal="left" vertical="center" wrapText="1"/>
    </xf>
    <xf numFmtId="49" fontId="21" fillId="3" borderId="9" xfId="0" applyNumberFormat="1" applyFont="1" applyFill="1" applyBorder="1" applyAlignment="1">
      <alignment horizontal="center" vertical="center" wrapText="1"/>
    </xf>
    <xf numFmtId="0" fontId="1" fillId="0" borderId="0" xfId="0" applyFont="1" applyAlignment="1">
      <alignment horizontal="left" vertical="center"/>
    </xf>
    <xf numFmtId="49" fontId="27" fillId="3" borderId="0" xfId="0" applyNumberFormat="1" applyFont="1" applyFill="1" applyAlignment="1">
      <alignment horizontal="left" vertical="center" wrapText="1"/>
    </xf>
    <xf numFmtId="0" fontId="32" fillId="3" borderId="0" xfId="0" applyFont="1" applyFill="1" applyBorder="1" applyAlignment="1" applyProtection="1">
      <alignment vertical="center"/>
    </xf>
    <xf numFmtId="49" fontId="21" fillId="0" borderId="11" xfId="0" applyNumberFormat="1" applyFont="1" applyFill="1" applyBorder="1" applyAlignment="1" applyProtection="1">
      <alignment horizontal="left" vertical="center"/>
      <protection locked="0"/>
    </xf>
    <xf numFmtId="49" fontId="21" fillId="0" borderId="13" xfId="0" applyNumberFormat="1" applyFont="1" applyFill="1" applyBorder="1" applyAlignment="1" applyProtection="1">
      <alignment horizontal="left" vertical="center"/>
      <protection locked="0"/>
    </xf>
    <xf numFmtId="49" fontId="21" fillId="0" borderId="12" xfId="0" applyNumberFormat="1" applyFont="1" applyFill="1" applyBorder="1" applyAlignment="1" applyProtection="1">
      <alignment horizontal="left" vertical="center"/>
      <protection locked="0"/>
    </xf>
    <xf numFmtId="0" fontId="26" fillId="3" borderId="0" xfId="0" applyFont="1" applyFill="1" applyBorder="1" applyAlignment="1" applyProtection="1">
      <alignment vertical="center" wrapText="1"/>
    </xf>
    <xf numFmtId="49" fontId="26" fillId="3" borderId="8" xfId="0" applyNumberFormat="1" applyFont="1" applyFill="1" applyBorder="1" applyAlignment="1" applyProtection="1">
      <alignment horizontal="left" vertical="center" wrapText="1"/>
    </xf>
    <xf numFmtId="49" fontId="21" fillId="0" borderId="1" xfId="0" applyNumberFormat="1" applyFont="1" applyFill="1" applyBorder="1" applyAlignment="1" applyProtection="1">
      <alignment horizontal="left" vertical="center"/>
      <protection locked="0"/>
    </xf>
    <xf numFmtId="49" fontId="29" fillId="0" borderId="1" xfId="1" applyNumberFormat="1" applyFont="1" applyFill="1" applyBorder="1" applyAlignment="1" applyProtection="1">
      <alignment horizontal="left" vertical="center"/>
      <protection locked="0"/>
    </xf>
    <xf numFmtId="0" fontId="31" fillId="3" borderId="0" xfId="0" applyFont="1" applyFill="1" applyBorder="1" applyAlignment="1" applyProtection="1">
      <alignment horizontal="left" vertical="center"/>
    </xf>
    <xf numFmtId="0" fontId="21" fillId="3" borderId="0" xfId="0" applyFont="1" applyFill="1" applyBorder="1" applyAlignment="1" applyProtection="1">
      <alignment horizontal="left" vertical="center"/>
    </xf>
    <xf numFmtId="0" fontId="22" fillId="3" borderId="0" xfId="0" applyFont="1" applyFill="1" applyBorder="1" applyAlignment="1" applyProtection="1">
      <alignment horizontal="left" vertical="center"/>
    </xf>
    <xf numFmtId="49" fontId="21" fillId="4" borderId="1" xfId="0" applyNumberFormat="1" applyFont="1" applyFill="1" applyBorder="1" applyAlignment="1" applyProtection="1">
      <alignment horizontal="left" vertical="center"/>
    </xf>
    <xf numFmtId="14" fontId="21" fillId="0" borderId="1" xfId="0" applyNumberFormat="1" applyFont="1" applyFill="1" applyBorder="1" applyAlignment="1" applyProtection="1">
      <alignment horizontal="left" vertical="center"/>
      <protection locked="0"/>
    </xf>
    <xf numFmtId="49" fontId="30" fillId="4" borderId="1" xfId="0" applyNumberFormat="1" applyFont="1" applyFill="1" applyBorder="1" applyAlignment="1" applyProtection="1">
      <alignment horizontal="left" vertical="center"/>
    </xf>
    <xf numFmtId="14" fontId="21" fillId="0" borderId="1" xfId="0" applyNumberFormat="1" applyFont="1" applyFill="1" applyBorder="1" applyAlignment="1" applyProtection="1">
      <alignment horizontal="center" vertical="center"/>
      <protection locked="0"/>
    </xf>
    <xf numFmtId="49" fontId="21" fillId="0" borderId="1" xfId="0" applyNumberFormat="1" applyFont="1" applyFill="1" applyBorder="1" applyAlignment="1" applyProtection="1">
      <alignment horizontal="left" vertical="top" wrapText="1"/>
      <protection locked="0"/>
    </xf>
    <xf numFmtId="49" fontId="21" fillId="3" borderId="0" xfId="0" applyNumberFormat="1" applyFont="1" applyFill="1" applyBorder="1" applyAlignment="1" applyProtection="1">
      <alignment horizontal="left" vertical="center"/>
    </xf>
    <xf numFmtId="14" fontId="21" fillId="4" borderId="15" xfId="0" applyNumberFormat="1" applyFont="1" applyFill="1" applyBorder="1" applyAlignment="1" applyProtection="1">
      <alignment horizontal="center" vertical="center"/>
    </xf>
    <xf numFmtId="14" fontId="21" fillId="4" borderId="1" xfId="0" applyNumberFormat="1" applyFont="1" applyFill="1" applyBorder="1" applyAlignment="1" applyProtection="1">
      <alignment horizontal="center" vertical="center"/>
    </xf>
    <xf numFmtId="0" fontId="26" fillId="3" borderId="0" xfId="0" applyFont="1" applyFill="1" applyBorder="1" applyAlignment="1" applyProtection="1">
      <alignment horizontal="left" vertical="center" wrapText="1"/>
    </xf>
    <xf numFmtId="0" fontId="21" fillId="3" borderId="11" xfId="0" applyFont="1" applyFill="1" applyBorder="1" applyAlignment="1" applyProtection="1">
      <alignment horizontal="left" vertical="center"/>
    </xf>
    <xf numFmtId="0" fontId="21" fillId="3" borderId="13" xfId="0" applyFont="1" applyFill="1" applyBorder="1" applyAlignment="1" applyProtection="1">
      <alignment horizontal="left" vertical="center"/>
    </xf>
    <xf numFmtId="0" fontId="21" fillId="3" borderId="12" xfId="0" applyFont="1" applyFill="1" applyBorder="1" applyAlignment="1" applyProtection="1">
      <alignment horizontal="left" vertical="center"/>
    </xf>
    <xf numFmtId="0" fontId="27" fillId="3" borderId="0" xfId="0" applyFont="1" applyFill="1" applyBorder="1" applyAlignment="1" applyProtection="1">
      <alignment horizontal="left" vertical="center"/>
    </xf>
    <xf numFmtId="0" fontId="21" fillId="3" borderId="0" xfId="0" applyFont="1" applyFill="1" applyBorder="1" applyAlignment="1" applyProtection="1">
      <alignment horizontal="right" vertical="center"/>
    </xf>
    <xf numFmtId="0" fontId="21" fillId="3" borderId="6" xfId="0" applyFont="1" applyFill="1" applyBorder="1" applyAlignment="1" applyProtection="1">
      <alignment horizontal="right" vertical="center"/>
    </xf>
    <xf numFmtId="14" fontId="29" fillId="6" borderId="1" xfId="0" applyNumberFormat="1" applyFont="1" applyFill="1" applyBorder="1" applyAlignment="1" applyProtection="1">
      <alignment horizontal="center" vertical="center"/>
    </xf>
    <xf numFmtId="49" fontId="29" fillId="6" borderId="1" xfId="0" applyNumberFormat="1" applyFont="1" applyFill="1" applyBorder="1" applyAlignment="1" applyProtection="1">
      <alignment horizontal="center" vertical="center"/>
    </xf>
    <xf numFmtId="0" fontId="30" fillId="6" borderId="1" xfId="0" applyNumberFormat="1" applyFont="1" applyFill="1" applyBorder="1" applyAlignment="1" applyProtection="1">
      <alignment horizontal="center" vertical="center"/>
    </xf>
    <xf numFmtId="49" fontId="29" fillId="6" borderId="1" xfId="0" applyNumberFormat="1" applyFont="1" applyFill="1" applyBorder="1" applyAlignment="1" applyProtection="1">
      <alignment horizontal="left" vertical="center"/>
    </xf>
    <xf numFmtId="49" fontId="29" fillId="6" borderId="1" xfId="0" applyNumberFormat="1" applyFont="1" applyFill="1" applyBorder="1" applyAlignment="1" applyProtection="1">
      <alignment horizontal="left" vertical="top" wrapText="1"/>
    </xf>
    <xf numFmtId="49" fontId="29" fillId="3" borderId="0" xfId="0" applyNumberFormat="1" applyFont="1" applyFill="1" applyBorder="1" applyAlignment="1" applyProtection="1">
      <alignment horizontal="left" vertical="center"/>
    </xf>
    <xf numFmtId="49" fontId="29" fillId="3" borderId="6" xfId="0" applyNumberFormat="1" applyFont="1" applyFill="1" applyBorder="1" applyAlignment="1" applyProtection="1">
      <alignment horizontal="left" vertical="center"/>
    </xf>
    <xf numFmtId="0" fontId="27" fillId="0" borderId="0" xfId="0" applyFont="1" applyAlignment="1" applyProtection="1">
      <alignment vertical="center"/>
    </xf>
    <xf numFmtId="0" fontId="21" fillId="0" borderId="0" xfId="0" applyFont="1" applyAlignment="1" applyProtection="1">
      <alignment horizontal="center" vertical="center"/>
    </xf>
    <xf numFmtId="49" fontId="27" fillId="3" borderId="0" xfId="0" applyNumberFormat="1" applyFont="1" applyFill="1" applyBorder="1" applyAlignment="1" applyProtection="1">
      <alignment horizontal="left" vertical="center"/>
    </xf>
    <xf numFmtId="165" fontId="21" fillId="3" borderId="0" xfId="0" applyNumberFormat="1" applyFont="1" applyFill="1" applyBorder="1" applyAlignment="1" applyProtection="1">
      <alignment horizontal="center" vertical="center"/>
    </xf>
    <xf numFmtId="49" fontId="21" fillId="4" borderId="1" xfId="0" applyNumberFormat="1" applyFont="1" applyFill="1" applyBorder="1" applyAlignment="1" applyProtection="1">
      <alignment horizontal="center" vertical="center"/>
    </xf>
    <xf numFmtId="0" fontId="29" fillId="4" borderId="1" xfId="0" applyNumberFormat="1" applyFont="1" applyFill="1" applyBorder="1" applyAlignment="1" applyProtection="1">
      <alignment horizontal="left" vertical="center"/>
    </xf>
    <xf numFmtId="49" fontId="21" fillId="6" borderId="1" xfId="0" applyNumberFormat="1" applyFont="1" applyFill="1" applyBorder="1" applyAlignment="1" applyProtection="1">
      <alignment horizontal="left" vertical="top" wrapText="1"/>
    </xf>
    <xf numFmtId="49" fontId="21" fillId="3" borderId="6" xfId="0" applyNumberFormat="1" applyFont="1" applyFill="1" applyBorder="1" applyAlignment="1" applyProtection="1">
      <alignment horizontal="left" vertical="center"/>
    </xf>
    <xf numFmtId="49" fontId="26" fillId="3" borderId="0" xfId="0" applyNumberFormat="1" applyFont="1" applyFill="1" applyBorder="1" applyAlignment="1" applyProtection="1">
      <alignment horizontal="left" vertical="center" wrapText="1"/>
    </xf>
    <xf numFmtId="0" fontId="21" fillId="0" borderId="11" xfId="0" applyFont="1" applyFill="1" applyBorder="1" applyAlignment="1" applyProtection="1">
      <alignment vertical="top" wrapText="1"/>
      <protection locked="0"/>
    </xf>
    <xf numFmtId="0" fontId="21" fillId="0" borderId="13" xfId="0" applyFont="1" applyFill="1" applyBorder="1" applyAlignment="1" applyProtection="1">
      <alignment vertical="top" wrapText="1"/>
      <protection locked="0"/>
    </xf>
    <xf numFmtId="0" fontId="21" fillId="0" borderId="12" xfId="0" applyFont="1" applyFill="1" applyBorder="1" applyAlignment="1" applyProtection="1">
      <alignment vertical="top" wrapText="1"/>
      <protection locked="0"/>
    </xf>
    <xf numFmtId="0" fontId="21" fillId="3" borderId="10" xfId="0" applyFont="1" applyFill="1" applyBorder="1" applyAlignment="1" applyProtection="1">
      <alignment horizontal="right" vertical="center" wrapText="1"/>
    </xf>
    <xf numFmtId="0" fontId="21" fillId="3" borderId="10" xfId="0" applyFont="1" applyFill="1" applyBorder="1" applyAlignment="1" applyProtection="1">
      <alignment horizontal="right" vertical="center"/>
    </xf>
    <xf numFmtId="3" fontId="21" fillId="0" borderId="14" xfId="0" applyNumberFormat="1" applyFont="1" applyBorder="1" applyAlignment="1" applyProtection="1">
      <alignment horizontal="center" vertical="center"/>
      <protection locked="0"/>
    </xf>
    <xf numFmtId="3" fontId="21" fillId="0" borderId="15" xfId="0" applyNumberFormat="1" applyFont="1" applyBorder="1" applyAlignment="1" applyProtection="1">
      <alignment horizontal="center" vertical="center"/>
      <protection locked="0"/>
    </xf>
    <xf numFmtId="0" fontId="22" fillId="3" borderId="0" xfId="0" applyFont="1" applyFill="1" applyBorder="1" applyAlignment="1" applyProtection="1">
      <alignment vertical="center"/>
    </xf>
    <xf numFmtId="14" fontId="21" fillId="0" borderId="14" xfId="0" applyNumberFormat="1" applyFont="1" applyBorder="1" applyAlignment="1" applyProtection="1">
      <alignment horizontal="center" vertical="center"/>
      <protection locked="0"/>
    </xf>
    <xf numFmtId="14" fontId="21" fillId="0" borderId="15" xfId="0" applyNumberFormat="1" applyFont="1" applyBorder="1" applyAlignment="1" applyProtection="1">
      <alignment horizontal="center" vertical="center"/>
      <protection locked="0"/>
    </xf>
    <xf numFmtId="3" fontId="21" fillId="4" borderId="14" xfId="0" applyNumberFormat="1" applyFont="1" applyFill="1" applyBorder="1" applyAlignment="1" applyProtection="1">
      <alignment horizontal="center" vertical="center"/>
    </xf>
    <xf numFmtId="3" fontId="21" fillId="4" borderId="15" xfId="0" applyNumberFormat="1" applyFont="1" applyFill="1" applyBorder="1" applyAlignment="1" applyProtection="1">
      <alignment horizontal="center" vertical="center"/>
    </xf>
    <xf numFmtId="49" fontId="21" fillId="0" borderId="1" xfId="0" applyNumberFormat="1" applyFont="1" applyFill="1" applyBorder="1" applyAlignment="1" applyProtection="1">
      <alignment horizontal="left" vertical="center" wrapText="1"/>
      <protection locked="0"/>
    </xf>
    <xf numFmtId="49" fontId="26" fillId="3" borderId="0" xfId="0" applyNumberFormat="1" applyFont="1" applyFill="1" applyBorder="1" applyAlignment="1" applyProtection="1">
      <alignment vertical="center" wrapText="1"/>
    </xf>
    <xf numFmtId="0" fontId="28" fillId="3" borderId="0" xfId="0" applyFont="1" applyFill="1" applyBorder="1" applyAlignment="1" applyProtection="1">
      <alignment horizontal="center" vertical="center"/>
    </xf>
    <xf numFmtId="0" fontId="27" fillId="3" borderId="0" xfId="0" applyFont="1" applyFill="1" applyBorder="1" applyAlignment="1" applyProtection="1">
      <alignment vertical="center"/>
    </xf>
    <xf numFmtId="0" fontId="29" fillId="4" borderId="1" xfId="0" applyFont="1" applyFill="1" applyBorder="1" applyAlignment="1" applyProtection="1">
      <alignment vertical="center" wrapText="1"/>
    </xf>
    <xf numFmtId="0" fontId="21" fillId="4" borderId="1" xfId="0" applyFont="1" applyFill="1" applyBorder="1" applyAlignment="1" applyProtection="1">
      <alignment horizontal="center"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3" borderId="1" xfId="0" applyFont="1" applyFill="1" applyBorder="1" applyAlignment="1">
      <alignment horizontal="left" vertical="center"/>
    </xf>
    <xf numFmtId="0" fontId="20" fillId="0" borderId="1" xfId="0" applyFont="1" applyFill="1" applyBorder="1" applyAlignment="1">
      <alignment horizontal="left" vertical="center"/>
    </xf>
    <xf numFmtId="0" fontId="3" fillId="0" borderId="1" xfId="0" applyFont="1" applyFill="1" applyBorder="1" applyAlignment="1">
      <alignment horizontal="left" vertical="center"/>
    </xf>
    <xf numFmtId="49" fontId="4" fillId="0" borderId="1" xfId="0" applyNumberFormat="1" applyFont="1" applyFill="1" applyBorder="1" applyAlignment="1">
      <alignment horizontal="left" vertical="center"/>
    </xf>
    <xf numFmtId="49" fontId="20" fillId="0" borderId="1" xfId="0" applyNumberFormat="1" applyFont="1" applyFill="1" applyBorder="1" applyAlignment="1">
      <alignment horizontal="left" vertical="center"/>
    </xf>
    <xf numFmtId="164" fontId="20"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20" fillId="2" borderId="1" xfId="0" applyFont="1" applyFill="1" applyBorder="1" applyAlignment="1">
      <alignment horizontal="left" vertical="center"/>
    </xf>
  </cellXfs>
  <cellStyles count="2">
    <cellStyle name="Link" xfId="1" builtinId="8"/>
    <cellStyle name="Standard" xfId="0" builtinId="0"/>
  </cellStyles>
  <dxfs count="168">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theme="0"/>
        </patternFill>
      </fill>
    </dxf>
    <dxf>
      <fill>
        <patternFill>
          <bgColor theme="0" tint="-0.14996795556505021"/>
        </patternFill>
      </fill>
    </dxf>
    <dxf>
      <fill>
        <patternFill>
          <bgColor theme="0"/>
        </patternFill>
      </fill>
    </dxf>
    <dxf>
      <fill>
        <patternFill>
          <bgColor theme="0"/>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ill>
        <patternFill>
          <bgColor theme="5" tint="0.79998168889431442"/>
        </patternFill>
      </fill>
    </dxf>
    <dxf>
      <fill>
        <patternFill>
          <bgColor theme="6" tint="0.59996337778862885"/>
        </patternFill>
      </fill>
    </dxf>
    <dxf>
      <fill>
        <patternFill>
          <bgColor theme="6" tint="0.39994506668294322"/>
        </patternFill>
      </fill>
    </dxf>
    <dxf>
      <fill>
        <patternFill>
          <bgColor theme="6" tint="0.79998168889431442"/>
        </patternFill>
      </fill>
    </dxf>
    <dxf>
      <font>
        <b/>
        <i val="0"/>
        <color rgb="FF339933"/>
      </font>
    </dxf>
    <dxf>
      <font>
        <b/>
        <i val="0"/>
        <color rgb="FFFF0000"/>
      </font>
    </dxf>
    <dxf>
      <font>
        <color rgb="FF339933"/>
      </font>
    </dxf>
    <dxf>
      <font>
        <color rgb="FFC00000"/>
      </font>
    </dxf>
    <dxf>
      <font>
        <color rgb="FFC00000"/>
      </font>
    </dxf>
    <dxf>
      <font>
        <color rgb="FF339933"/>
      </font>
    </dxf>
    <dxf>
      <font>
        <b/>
        <i val="0"/>
        <color rgb="FF339933"/>
      </font>
    </dxf>
    <dxf>
      <font>
        <b/>
        <i val="0"/>
        <color rgb="FFFF0000"/>
      </font>
    </dxf>
  </dxfs>
  <tableStyles count="0" defaultTableStyle="TableStyleMedium9" defaultPivotStyle="PivotStyleLight16"/>
  <colors>
    <mruColors>
      <color rgb="FFD9D9D9"/>
      <color rgb="FF3399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vzpmdev.sharepoint.com/sites/repository/Shared%20Documents/Templates/Application/en/VZPM_PMLA-C_Rezertifizierungsantrag_V8.0_EN_ungesch&#252;tz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zpmdev.sharepoint.com/Users/jean-/Documents/VZPM/Projekte/CH-IPMA%20ICR4-ICB4/TP%20Prozesse/Lieferobjekte/Zertifizierungsantrag/VZPM_PMLA-C_Zertifizierungsantrag_V8.1_EN_ungesch&#252;tz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zpmdev.sharepoint.com/sites/repository/Shared%20Documents/Templates/Application/en/VZPM_PMLA-C_Rezertifizierungsantrag_V8.0_DE_ungesch&#252;tz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an-/Documents/VZPM/Projekte/CH-IPMA%20ICR4-ICB4/TP%20Prozesse/Lieferobjekte/Rezertifizierung/VZPM_PMLA-C_Rezertifizierungsantrag_V8.0_EN_ungesch&#252;tz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an-/Documents/VZPM/Projekte/CH-IPMA%20ICR4-ICB4/TP%20Prozesse/Lieferobjekte/Rezertifizierung/Input/VZPM_PMLA-C_Rezertifizierungsantrag_V7.8_D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VZPM_PMLA-C_Rezertifizierungsantrag_V8.2_F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VZPM_PMLA-C_Rezertifizierungsantrag_V8.2_E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solutionsch.sharepoint.com/Users/jean-/Documents/VZPM/Projekte/CH-IPMA%20ICR4-ICB4/TP%20Prozesse/Lieferobjekte/Zertifizierungsantrag/VZPM_PMLA-C_Zertifizierungsantrag_V8.1_EN_ungesch&#252;tz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t="str">
            <v>Ms</v>
          </cell>
        </row>
        <row r="2">
          <cell r="B2" t="str">
            <v>Mr</v>
          </cell>
        </row>
        <row r="4">
          <cell r="B4" t="str">
            <v>Associations</v>
          </cell>
        </row>
        <row r="5">
          <cell r="B5" t="str">
            <v>Commerce / retail</v>
          </cell>
        </row>
        <row r="6">
          <cell r="B6" t="str">
            <v>Construction / architecture / real estate</v>
          </cell>
        </row>
        <row r="7">
          <cell r="B7" t="str">
            <v>Consultancy</v>
          </cell>
        </row>
        <row r="8">
          <cell r="B8" t="str">
            <v>Energy sector</v>
          </cell>
        </row>
        <row r="9">
          <cell r="B9" t="str">
            <v>Financial services / banking</v>
          </cell>
        </row>
        <row r="10">
          <cell r="B10" t="str">
            <v>Health sector / medicine / pharmaceuticals</v>
          </cell>
        </row>
        <row r="11">
          <cell r="B11" t="str">
            <v>Industry / plant construction</v>
          </cell>
        </row>
        <row r="12">
          <cell r="B12" t="str">
            <v>Insurance</v>
          </cell>
        </row>
        <row r="13">
          <cell r="B13" t="str">
            <v>Public administration / NGO</v>
          </cell>
        </row>
        <row r="14">
          <cell r="B14" t="str">
            <v>Services / education</v>
          </cell>
        </row>
        <row r="15">
          <cell r="B15" t="str">
            <v>Telecommunications / media</v>
          </cell>
        </row>
        <row r="16">
          <cell r="B16" t="str">
            <v>Tourism / gastronomy</v>
          </cell>
        </row>
        <row r="17">
          <cell r="B17" t="str">
            <v>Traffic / transport / logistics</v>
          </cell>
        </row>
        <row r="19">
          <cell r="B19" t="str">
            <v>A</v>
          </cell>
        </row>
        <row r="20">
          <cell r="B20" t="str">
            <v>B</v>
          </cell>
        </row>
        <row r="21">
          <cell r="B21" t="str">
            <v>C</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(bis 2017)</v>
          </cell>
        </row>
        <row r="32">
          <cell r="B32" t="str">
            <v>Level A - Certified Project Director</v>
          </cell>
        </row>
        <row r="33">
          <cell r="B33" t="str">
            <v>Level A - Certified Programme Director</v>
          </cell>
        </row>
        <row r="34">
          <cell r="B34" t="str">
            <v>Level A - Certified Portfolio Director</v>
          </cell>
        </row>
        <row r="35">
          <cell r="B35" t="str">
            <v>Level B - Certified Senior Project Manager</v>
          </cell>
        </row>
        <row r="36">
          <cell r="B36" t="str">
            <v>Level B - Certified Senior Programme Manager</v>
          </cell>
        </row>
        <row r="37">
          <cell r="B37" t="str">
            <v>Level B - Certified Senior Portfolio Manager</v>
          </cell>
        </row>
        <row r="38">
          <cell r="B38" t="str">
            <v>Level C - Certified Project Manager</v>
          </cell>
        </row>
        <row r="40">
          <cell r="B40" t="str">
            <v>German</v>
          </cell>
        </row>
        <row r="41">
          <cell r="B41" t="str">
            <v>English</v>
          </cell>
        </row>
        <row r="42">
          <cell r="B42" t="str">
            <v>French</v>
          </cell>
        </row>
        <row r="44">
          <cell r="B44" t="str">
            <v>Employer</v>
          </cell>
        </row>
        <row r="45">
          <cell r="B45" t="str">
            <v>Private address</v>
          </cell>
        </row>
        <row r="46">
          <cell r="B46" t="str">
            <v>Other address</v>
          </cell>
        </row>
        <row r="48">
          <cell r="B48" t="str">
            <v>Project Manager</v>
          </cell>
        </row>
        <row r="49">
          <cell r="B49" t="str">
            <v>Programme Manager</v>
          </cell>
        </row>
        <row r="50">
          <cell r="B50" t="str">
            <v>Portfolio Manager</v>
          </cell>
        </row>
        <row r="51">
          <cell r="B51" t="str">
            <v>Sponsor</v>
          </cell>
        </row>
        <row r="52">
          <cell r="B52" t="str">
            <v>Co-Project Manager</v>
          </cell>
        </row>
        <row r="53">
          <cell r="B53" t="str">
            <v>Head of PM Pool</v>
          </cell>
        </row>
        <row r="54">
          <cell r="B54" t="str">
            <v>Head of PMO</v>
          </cell>
        </row>
        <row r="55">
          <cell r="B55" t="str">
            <v>Member Steering Committee</v>
          </cell>
        </row>
        <row r="56">
          <cell r="B56" t="str">
            <v>PM Consultant</v>
          </cell>
        </row>
        <row r="57">
          <cell r="B57" t="str">
            <v>Project Controller</v>
          </cell>
        </row>
        <row r="58">
          <cell r="B58" t="str">
            <v>Quality Manager</v>
          </cell>
        </row>
        <row r="59">
          <cell r="B59" t="str">
            <v>Risk Manager</v>
          </cell>
        </row>
        <row r="60">
          <cell r="B60" t="str">
            <v>Deputy Project Manager</v>
          </cell>
        </row>
        <row r="61">
          <cell r="B61" t="str">
            <v>Deputy Programme Manager</v>
          </cell>
        </row>
        <row r="62">
          <cell r="B62" t="str">
            <v>Deputy Portfolio Manager</v>
          </cell>
        </row>
        <row r="63">
          <cell r="B63" t="str">
            <v>Sub-Project Manager</v>
          </cell>
        </row>
        <row r="64">
          <cell r="B64" t="str">
            <v>Test Manager</v>
          </cell>
        </row>
        <row r="66">
          <cell r="B66" t="str">
            <v>yes</v>
          </cell>
        </row>
        <row r="67">
          <cell r="B67" t="str">
            <v>no</v>
          </cell>
        </row>
        <row r="69">
          <cell r="B69" t="str">
            <v>sign. Maja Schütz</v>
          </cell>
        </row>
        <row r="70">
          <cell r="B70" t="str">
            <v>sign. Jean-Pierre Widmann</v>
          </cell>
        </row>
        <row r="72">
          <cell r="B72" t="str">
            <v>Project Manager</v>
          </cell>
        </row>
        <row r="73">
          <cell r="B73" t="str">
            <v>Co-Project Manager</v>
          </cell>
        </row>
        <row r="74">
          <cell r="B74" t="str">
            <v>Sponsor</v>
          </cell>
        </row>
        <row r="75">
          <cell r="B75" t="str">
            <v>Head of PM Pool</v>
          </cell>
        </row>
        <row r="76">
          <cell r="B76" t="str">
            <v>Head of PMO</v>
          </cell>
        </row>
        <row r="77">
          <cell r="B77" t="str">
            <v>Member Steering Committee</v>
          </cell>
        </row>
        <row r="78">
          <cell r="B78" t="str">
            <v>PM Consultant</v>
          </cell>
        </row>
        <row r="79">
          <cell r="B79" t="str">
            <v>Project Controller</v>
          </cell>
        </row>
        <row r="80">
          <cell r="B80" t="str">
            <v>Quality Manager</v>
          </cell>
        </row>
        <row r="81">
          <cell r="B81" t="str">
            <v>Risk Manager</v>
          </cell>
        </row>
        <row r="82">
          <cell r="B82" t="str">
            <v>Deputy Project Manager</v>
          </cell>
        </row>
        <row r="83">
          <cell r="B83" t="str">
            <v>Sub-Project Manager</v>
          </cell>
        </row>
        <row r="84">
          <cell r="B84" t="str">
            <v>Test Manager</v>
          </cell>
        </row>
        <row r="86">
          <cell r="B86" t="str">
            <v>Acquisition and offer</v>
          </cell>
        </row>
        <row r="87">
          <cell r="B87" t="str">
            <v>Construction</v>
          </cell>
        </row>
        <row r="88">
          <cell r="B88" t="str">
            <v>Corporate foundation and acquisition</v>
          </cell>
        </row>
        <row r="89">
          <cell r="B89" t="str">
            <v>Feasibility studies</v>
          </cell>
        </row>
        <row r="90">
          <cell r="B90" t="str">
            <v>Information technology</v>
          </cell>
        </row>
        <row r="91">
          <cell r="B91" t="str">
            <v>Maintenance</v>
          </cell>
        </row>
        <row r="92">
          <cell r="B92" t="str">
            <v>Organisation</v>
          </cell>
        </row>
        <row r="93">
          <cell r="B93" t="str">
            <v>Plant construction</v>
          </cell>
        </row>
        <row r="94">
          <cell r="B94" t="str">
            <v>Product development</v>
          </cell>
        </row>
        <row r="95">
          <cell r="B95" t="str">
            <v>Real estate</v>
          </cell>
        </row>
        <row r="96">
          <cell r="B96" t="str">
            <v>Research and development</v>
          </cell>
        </row>
        <row r="97">
          <cell r="B97" t="str">
            <v>Strategy</v>
          </cell>
        </row>
        <row r="98">
          <cell r="B98" t="str">
            <v>Other (specify in project scope)</v>
          </cell>
        </row>
        <row r="134">
          <cell r="B134" t="str">
            <v>Zertifikat verlängern</v>
          </cell>
        </row>
        <row r="135">
          <cell r="B135" t="str">
            <v>Zertifikat nicht verlängern</v>
          </cell>
        </row>
        <row r="137">
          <cell r="B137" t="str">
            <v>Natasa Dugonjic</v>
          </cell>
        </row>
        <row r="138">
          <cell r="B138" t="str">
            <v>Manuela Frei</v>
          </cell>
        </row>
        <row r="139">
          <cell r="B139" t="str">
            <v>Anastasija Jovanovich</v>
          </cell>
        </row>
        <row r="140">
          <cell r="B140" t="str">
            <v>Kaltrina Kaba</v>
          </cell>
        </row>
        <row r="141">
          <cell r="B141" t="str">
            <v>Maja Schütz</v>
          </cell>
        </row>
        <row r="142">
          <cell r="B142" t="str">
            <v>Tina Vasic</v>
          </cell>
        </row>
        <row r="143">
          <cell r="B143" t="str">
            <v>Jean-Pierre Widmann</v>
          </cell>
        </row>
        <row r="145">
          <cell r="B145" t="str">
            <v>Article</v>
          </cell>
        </row>
        <row r="146">
          <cell r="B146" t="str">
            <v>Blog</v>
          </cell>
        </row>
        <row r="147">
          <cell r="B147" t="str">
            <v>Book</v>
          </cell>
        </row>
        <row r="148">
          <cell r="B148" t="str">
            <v>White Paper</v>
          </cell>
        </row>
        <row r="150">
          <cell r="B150" t="str">
            <v>ja</v>
          </cell>
        </row>
        <row r="151">
          <cell r="B151" t="str">
            <v>nein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Ref"/>
      <sheetName val="Edu"/>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B1" t="str">
            <v>Ms</v>
          </cell>
        </row>
        <row r="2">
          <cell r="B2" t="str">
            <v>Mr</v>
          </cell>
        </row>
        <row r="4">
          <cell r="B4" t="str">
            <v>Associations</v>
          </cell>
        </row>
        <row r="5">
          <cell r="B5" t="str">
            <v>Commerce / retail</v>
          </cell>
        </row>
        <row r="6">
          <cell r="B6" t="str">
            <v>Construction / architecture / real estate</v>
          </cell>
        </row>
        <row r="7">
          <cell r="B7" t="str">
            <v>Consultancy</v>
          </cell>
        </row>
        <row r="8">
          <cell r="B8" t="str">
            <v>Energy sector</v>
          </cell>
        </row>
        <row r="9">
          <cell r="B9" t="str">
            <v>Financial services / banking</v>
          </cell>
        </row>
        <row r="10">
          <cell r="B10" t="str">
            <v>Health sector / medicine / pharmaceuticals</v>
          </cell>
        </row>
        <row r="11">
          <cell r="B11" t="str">
            <v>Industry / plant construction</v>
          </cell>
        </row>
        <row r="12">
          <cell r="B12" t="str">
            <v>Insurance</v>
          </cell>
        </row>
        <row r="13">
          <cell r="B13" t="str">
            <v>Public administration / NGO</v>
          </cell>
        </row>
        <row r="14">
          <cell r="B14" t="str">
            <v>Services / education</v>
          </cell>
        </row>
        <row r="15">
          <cell r="B15" t="str">
            <v>Telecommunications / media</v>
          </cell>
        </row>
        <row r="16">
          <cell r="B16" t="str">
            <v>Tourism / gastronomy</v>
          </cell>
        </row>
        <row r="17">
          <cell r="B17" t="str">
            <v>Traffic / transport / logistics</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0">
          <cell r="B30" t="str">
            <v>Level D - Certified Project Management Associate (change of level)</v>
          </cell>
        </row>
        <row r="32">
          <cell r="B32" t="str">
            <v>Level A - Certified Projects Director (until 2017)</v>
          </cell>
        </row>
        <row r="33">
          <cell r="B33" t="str">
            <v>Level A - Certified Project Director</v>
          </cell>
        </row>
        <row r="34">
          <cell r="B34" t="str">
            <v>Level A - Certified Programme Director</v>
          </cell>
        </row>
        <row r="35">
          <cell r="B35" t="str">
            <v>Level A - Certified Portfolio Director</v>
          </cell>
        </row>
        <row r="36">
          <cell r="B36" t="str">
            <v>Level B - Certified Senior Project Manager</v>
          </cell>
        </row>
        <row r="37">
          <cell r="B37" t="str">
            <v>Level B - Certified Senior Programme Manager</v>
          </cell>
        </row>
        <row r="38">
          <cell r="B38" t="str">
            <v>Level B - Certified Senior Portfolio Manager</v>
          </cell>
        </row>
        <row r="39">
          <cell r="B39" t="str">
            <v>Level C - Certified Project Manager</v>
          </cell>
        </row>
        <row r="40">
          <cell r="B40" t="str">
            <v>Level D - Certified Project Management Associate</v>
          </cell>
        </row>
        <row r="42">
          <cell r="B42" t="str">
            <v>German</v>
          </cell>
        </row>
        <row r="43">
          <cell r="B43" t="str">
            <v>English</v>
          </cell>
        </row>
        <row r="44">
          <cell r="B44" t="str">
            <v>French</v>
          </cell>
        </row>
        <row r="46">
          <cell r="B46" t="str">
            <v>Employer</v>
          </cell>
        </row>
        <row r="47">
          <cell r="B47" t="str">
            <v>Private address</v>
          </cell>
        </row>
        <row r="48">
          <cell r="B48" t="str">
            <v>Other address</v>
          </cell>
        </row>
        <row r="50">
          <cell r="B50" t="str">
            <v>Project Manager</v>
          </cell>
        </row>
        <row r="51">
          <cell r="B51" t="str">
            <v>Programme Manager</v>
          </cell>
        </row>
        <row r="52">
          <cell r="B52" t="str">
            <v>Portfolio Manager</v>
          </cell>
        </row>
        <row r="53">
          <cell r="B53" t="str">
            <v>Deputy Project Manager</v>
          </cell>
        </row>
        <row r="54">
          <cell r="B54" t="str">
            <v>Deputy Programme Manager</v>
          </cell>
        </row>
        <row r="55">
          <cell r="B55" t="str">
            <v>Deputy Portfolio Manager</v>
          </cell>
        </row>
        <row r="56">
          <cell r="B56" t="str">
            <v>Sub-Project Manager</v>
          </cell>
        </row>
        <row r="58">
          <cell r="B58" t="str">
            <v>yes</v>
          </cell>
        </row>
        <row r="59">
          <cell r="B59" t="str">
            <v>no</v>
          </cell>
        </row>
        <row r="61">
          <cell r="B61" t="str">
            <v>sign. Maja Schütz</v>
          </cell>
        </row>
        <row r="62">
          <cell r="B62" t="str">
            <v>sign. Jean-Pierre Widmann</v>
          </cell>
        </row>
        <row r="64">
          <cell r="B64" t="str">
            <v>Project Manager</v>
          </cell>
        </row>
        <row r="65">
          <cell r="B65" t="str">
            <v>Co-Project Manager</v>
          </cell>
        </row>
        <row r="66">
          <cell r="B66" t="str">
            <v>Deputy Project Manager</v>
          </cell>
        </row>
        <row r="67">
          <cell r="B67" t="str">
            <v>Sub-Project Manager</v>
          </cell>
        </row>
        <row r="69">
          <cell r="B69" t="str">
            <v>Extended period of travel</v>
          </cell>
        </row>
        <row r="70">
          <cell r="B70" t="str">
            <v>Further training (workload &lt;50%)</v>
          </cell>
        </row>
        <row r="71">
          <cell r="B71" t="str">
            <v>Illness/accident</v>
          </cell>
        </row>
        <row r="72">
          <cell r="B72" t="str">
            <v>Maternity leave</v>
          </cell>
        </row>
        <row r="73">
          <cell r="B73" t="str">
            <v>Military</v>
          </cell>
        </row>
        <row r="74">
          <cell r="B74" t="str">
            <v>Sabbatical</v>
          </cell>
        </row>
        <row r="75">
          <cell r="B75" t="str">
            <v>Temporarily other role/function</v>
          </cell>
        </row>
        <row r="76">
          <cell r="B76" t="str">
            <v>Unemployment</v>
          </cell>
        </row>
        <row r="78">
          <cell r="B78" t="str">
            <v>Acquisition and offer</v>
          </cell>
        </row>
        <row r="79">
          <cell r="B79" t="str">
            <v>Construction</v>
          </cell>
        </row>
        <row r="80">
          <cell r="B80" t="str">
            <v>Corporate foundation and acquisition</v>
          </cell>
        </row>
        <row r="81">
          <cell r="B81" t="str">
            <v>Feasibility studies</v>
          </cell>
        </row>
        <row r="82">
          <cell r="B82" t="str">
            <v>Information technology</v>
          </cell>
        </row>
        <row r="83">
          <cell r="B83" t="str">
            <v>Maintenance</v>
          </cell>
        </row>
        <row r="84">
          <cell r="B84" t="str">
            <v>Organisation</v>
          </cell>
        </row>
        <row r="85">
          <cell r="B85" t="str">
            <v>Plant construction</v>
          </cell>
        </row>
        <row r="86">
          <cell r="B86" t="str">
            <v>Product development</v>
          </cell>
        </row>
        <row r="87">
          <cell r="B87" t="str">
            <v>Real estate</v>
          </cell>
        </row>
        <row r="88">
          <cell r="B88" t="str">
            <v>Research and development</v>
          </cell>
        </row>
        <row r="89">
          <cell r="B89" t="str">
            <v>Strategy</v>
          </cell>
        </row>
        <row r="90">
          <cell r="B90" t="str">
            <v>Other (specify in project scope)</v>
          </cell>
        </row>
        <row r="92">
          <cell r="B92" t="str">
            <v>KandidatIn wird ohne Auflage zugelassen</v>
          </cell>
        </row>
        <row r="93">
          <cell r="B93" t="str">
            <v>KandidatIn wird mit Auflage zugelassen</v>
          </cell>
        </row>
        <row r="94">
          <cell r="B94" t="str">
            <v>KandidatIn wird nicht zugelassen</v>
          </cell>
        </row>
        <row r="96">
          <cell r="B96" t="str">
            <v>Antrag akzeptiert, Gründe belegt</v>
          </cell>
        </row>
        <row r="97">
          <cell r="B97" t="str">
            <v>Antrag nicht akzeptiert</v>
          </cell>
        </row>
        <row r="99">
          <cell r="B99" t="str">
            <v>ja</v>
          </cell>
        </row>
        <row r="100">
          <cell r="B100" t="str">
            <v>nein</v>
          </cell>
        </row>
        <row r="102">
          <cell r="B102" t="str">
            <v>Samy Antonini</v>
          </cell>
        </row>
        <row r="103">
          <cell r="B103" t="str">
            <v>Martin Bialas</v>
          </cell>
        </row>
        <row r="104">
          <cell r="B104" t="str">
            <v>Thierry Bonjour</v>
          </cell>
        </row>
        <row r="105">
          <cell r="B105" t="str">
            <v>Dalibor Cron</v>
          </cell>
        </row>
        <row r="106">
          <cell r="B106" t="str">
            <v>Willi Frei</v>
          </cell>
        </row>
        <row r="107">
          <cell r="B107" t="str">
            <v>Claudio Greco</v>
          </cell>
        </row>
        <row r="108">
          <cell r="B108" t="str">
            <v>Beat Guntern</v>
          </cell>
        </row>
        <row r="109">
          <cell r="B109" t="str">
            <v>Mike Hubmann</v>
          </cell>
        </row>
        <row r="110">
          <cell r="B110" t="str">
            <v>Martha Muntwiler</v>
          </cell>
        </row>
        <row r="111">
          <cell r="B111" t="str">
            <v>Anja Nyffenegger</v>
          </cell>
        </row>
        <row r="112">
          <cell r="B112" t="str">
            <v>Esther Picciati</v>
          </cell>
        </row>
        <row r="113">
          <cell r="B113" t="str">
            <v>Manuela Reber</v>
          </cell>
        </row>
        <row r="114">
          <cell r="B114" t="str">
            <v>René Schanz</v>
          </cell>
        </row>
        <row r="115">
          <cell r="B115" t="str">
            <v>Alexandre Zbinden</v>
          </cell>
        </row>
        <row r="116">
          <cell r="B116" t="str">
            <v>Albert Ziegler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86">
          <cell r="B86" t="str">
            <v>Akquisition und Angebot</v>
          </cell>
        </row>
        <row r="87">
          <cell r="B87" t="str">
            <v>Anlagenbau</v>
          </cell>
        </row>
        <row r="88">
          <cell r="B88" t="str">
            <v>Bau</v>
          </cell>
        </row>
        <row r="89">
          <cell r="B89" t="str">
            <v>Durchführbarkeitsstudien</v>
          </cell>
        </row>
        <row r="90">
          <cell r="B90" t="str">
            <v>Forschung und Entwicklung</v>
          </cell>
        </row>
        <row r="91">
          <cell r="B91" t="str">
            <v>Immobilien</v>
          </cell>
        </row>
        <row r="92">
          <cell r="B92" t="str">
            <v>Informatik</v>
          </cell>
        </row>
        <row r="93">
          <cell r="B93" t="str">
            <v>Instandhaltung</v>
          </cell>
        </row>
        <row r="94">
          <cell r="B94" t="str">
            <v>Organisation</v>
          </cell>
        </row>
        <row r="95">
          <cell r="B95" t="str">
            <v>Produktentwicklung</v>
          </cell>
        </row>
        <row r="96">
          <cell r="B96" t="str">
            <v>Strategie</v>
          </cell>
        </row>
        <row r="97">
          <cell r="B97" t="str">
            <v>Unternehmensgründung und -kauf</v>
          </cell>
        </row>
        <row r="98">
          <cell r="B98" t="str">
            <v>Weitere (in Projektscope angeben)</v>
          </cell>
        </row>
        <row r="138">
          <cell r="B138" t="str">
            <v>Zertifikat verlängern</v>
          </cell>
        </row>
        <row r="139">
          <cell r="B139" t="str">
            <v>Zertifikat nicht verlängern</v>
          </cell>
        </row>
        <row r="141">
          <cell r="B141" t="str">
            <v>Natasa Dugonjic</v>
          </cell>
        </row>
        <row r="142">
          <cell r="B142" t="str">
            <v>Manuela Frei</v>
          </cell>
        </row>
        <row r="143">
          <cell r="B143" t="str">
            <v>Anastasija Jovanovich</v>
          </cell>
        </row>
        <row r="144">
          <cell r="B144" t="str">
            <v>Kaltrina Kaba</v>
          </cell>
        </row>
        <row r="145">
          <cell r="B145" t="str">
            <v>Maja Schütz</v>
          </cell>
        </row>
        <row r="146">
          <cell r="B146" t="str">
            <v>Tina Vasic</v>
          </cell>
        </row>
        <row r="147">
          <cell r="B147" t="str">
            <v>Jean-Pierre Widmann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sheetName val="Tips"/>
      <sheetName val="S"/>
      <sheetName val="L1"/>
      <sheetName val="L2"/>
      <sheetName val="L3"/>
      <sheetName val="L4"/>
      <sheetName val="L5"/>
      <sheetName val="L6"/>
      <sheetName val="L7"/>
      <sheetName val="E1"/>
      <sheetName val="E2"/>
      <sheetName val="E3"/>
      <sheetName val="WL"/>
      <sheetName val="Admin"/>
      <sheetName val="Vorgab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MP"/>
      <sheetName val="MPg"/>
      <sheetName val="MPf"/>
      <sheetName val="SAMP"/>
      <sheetName val="SAMPg"/>
      <sheetName val="SAMPf"/>
      <sheetName val="CXMP"/>
      <sheetName val="CXMPg"/>
      <sheetName val="CXMPf"/>
      <sheetName val="Admin"/>
      <sheetName val="Exp"/>
      <sheetName val="Vorgabe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B1" t="str">
            <v>Madame</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Edu1"/>
      <sheetName val="Edu2"/>
      <sheetName val="Edu3"/>
      <sheetName val="Edu4"/>
      <sheetName val="Edu5"/>
      <sheetName val="Edu6"/>
      <sheetName val="Edu7"/>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B1" t="str">
            <v>Ms</v>
          </cell>
        </row>
        <row r="2">
          <cell r="B2" t="str">
            <v>Mr</v>
          </cell>
        </row>
        <row r="4">
          <cell r="B4" t="str">
            <v>Associations</v>
          </cell>
        </row>
        <row r="5">
          <cell r="B5" t="str">
            <v>Commerce / retail</v>
          </cell>
        </row>
        <row r="6">
          <cell r="B6" t="str">
            <v>Construction / architecture / real estate</v>
          </cell>
        </row>
        <row r="7">
          <cell r="B7" t="str">
            <v>Consultancy</v>
          </cell>
        </row>
        <row r="8">
          <cell r="B8" t="str">
            <v>Energy sector</v>
          </cell>
        </row>
        <row r="9">
          <cell r="B9" t="str">
            <v>Financial services / banking</v>
          </cell>
        </row>
        <row r="10">
          <cell r="B10" t="str">
            <v>Health sector / medicine / pharmaceuticals</v>
          </cell>
        </row>
        <row r="11">
          <cell r="B11" t="str">
            <v>Industry / plant construction</v>
          </cell>
        </row>
        <row r="12">
          <cell r="B12" t="str">
            <v>Insurance</v>
          </cell>
        </row>
        <row r="13">
          <cell r="B13" t="str">
            <v>Public administration / NGO</v>
          </cell>
        </row>
        <row r="14">
          <cell r="B14" t="str">
            <v>Services / education</v>
          </cell>
        </row>
        <row r="15">
          <cell r="B15" t="str">
            <v>Telecommunications / media</v>
          </cell>
        </row>
        <row r="16">
          <cell r="B16" t="str">
            <v>Tourism / gastronomy</v>
          </cell>
        </row>
        <row r="17">
          <cell r="B17" t="str">
            <v>Traffic / transport / logistics</v>
          </cell>
        </row>
        <row r="19">
          <cell r="B19" t="str">
            <v>A</v>
          </cell>
        </row>
        <row r="20">
          <cell r="B20" t="str">
            <v>B</v>
          </cell>
        </row>
        <row r="21">
          <cell r="B21" t="str">
            <v>C</v>
          </cell>
        </row>
        <row r="23">
          <cell r="B23" t="str">
            <v>Level A - Certified Project Director</v>
          </cell>
        </row>
        <row r="24">
          <cell r="B24" t="str">
            <v>Level A - Certified Programme Director</v>
          </cell>
        </row>
        <row r="25">
          <cell r="B25" t="str">
            <v>Level A - Certified Portfolio Director</v>
          </cell>
        </row>
        <row r="26">
          <cell r="B26" t="str">
            <v>Level B - Certified Senior Project Manager</v>
          </cell>
        </row>
        <row r="27">
          <cell r="B27" t="str">
            <v>Level B - Certified Senior Programme Manager</v>
          </cell>
        </row>
        <row r="28">
          <cell r="B28" t="str">
            <v>Level B - Certified Senior Portfolio Manager</v>
          </cell>
        </row>
        <row r="29">
          <cell r="B29" t="str">
            <v>Level C - Certified Project Manager</v>
          </cell>
        </row>
        <row r="31">
          <cell r="B31" t="str">
            <v>Level A - Certified Projects Director (bis 2017)</v>
          </cell>
        </row>
        <row r="32">
          <cell r="B32" t="str">
            <v>Level A - Certified Project Director</v>
          </cell>
        </row>
        <row r="33">
          <cell r="B33" t="str">
            <v>Level A - Certified Programme Director</v>
          </cell>
        </row>
        <row r="35">
          <cell r="B35" t="str">
            <v>Level B - Certified Senior Project Manager</v>
          </cell>
        </row>
        <row r="36">
          <cell r="B36" t="str">
            <v>Level B - Certified Senior Programme Manager</v>
          </cell>
        </row>
        <row r="37">
          <cell r="B37" t="str">
            <v>Level B - Certified Senior Portfolio Manager</v>
          </cell>
        </row>
        <row r="40">
          <cell r="B40" t="str">
            <v>German</v>
          </cell>
        </row>
        <row r="41">
          <cell r="B41" t="str">
            <v>English</v>
          </cell>
        </row>
        <row r="48">
          <cell r="B48" t="str">
            <v>Project Manager</v>
          </cell>
        </row>
        <row r="49">
          <cell r="B49" t="str">
            <v>Programme Manager</v>
          </cell>
        </row>
        <row r="50">
          <cell r="B50" t="str">
            <v>Portfolio Manager</v>
          </cell>
        </row>
        <row r="51">
          <cell r="B51" t="str">
            <v>Sponsor</v>
          </cell>
        </row>
        <row r="52">
          <cell r="B52" t="str">
            <v>Co-Project Manager</v>
          </cell>
        </row>
        <row r="53">
          <cell r="B53" t="str">
            <v>Head of PM Pool</v>
          </cell>
        </row>
        <row r="54">
          <cell r="B54" t="str">
            <v>Head of PMO</v>
          </cell>
        </row>
        <row r="55">
          <cell r="B55" t="str">
            <v>Member Steering Committee</v>
          </cell>
        </row>
        <row r="56">
          <cell r="B56" t="str">
            <v>PM Consultant</v>
          </cell>
        </row>
        <row r="57">
          <cell r="B57" t="str">
            <v>Project Controller</v>
          </cell>
        </row>
        <row r="58">
          <cell r="B58" t="str">
            <v>Quality Manager</v>
          </cell>
        </row>
        <row r="59">
          <cell r="B59" t="str">
            <v>Risk Manager</v>
          </cell>
        </row>
        <row r="60">
          <cell r="B60" t="str">
            <v>Deputy Project Manager</v>
          </cell>
        </row>
        <row r="61">
          <cell r="B61" t="str">
            <v>Deputy Programme Manager</v>
          </cell>
        </row>
        <row r="62">
          <cell r="B62" t="str">
            <v>Deputy Portfolio Manager</v>
          </cell>
        </row>
        <row r="63">
          <cell r="B63" t="str">
            <v>Sub-Project Manager</v>
          </cell>
        </row>
        <row r="64">
          <cell r="B64" t="str">
            <v>Test Manager</v>
          </cell>
        </row>
        <row r="66">
          <cell r="B66" t="str">
            <v>yes</v>
          </cell>
        </row>
        <row r="69">
          <cell r="B69" t="str">
            <v>sign. Maja Schütz</v>
          </cell>
        </row>
        <row r="70">
          <cell r="B70" t="str">
            <v>sign. Jean-Pierre Widmann</v>
          </cell>
        </row>
        <row r="73">
          <cell r="B73" t="str">
            <v>Co-Project Manager</v>
          </cell>
        </row>
        <row r="74">
          <cell r="B74" t="str">
            <v>Sponsor</v>
          </cell>
        </row>
        <row r="76">
          <cell r="B76" t="str">
            <v>Head of PMO</v>
          </cell>
        </row>
        <row r="77">
          <cell r="B77" t="str">
            <v>Member Steering Committee</v>
          </cell>
        </row>
        <row r="79">
          <cell r="B79" t="str">
            <v>Project Controller</v>
          </cell>
        </row>
        <row r="80">
          <cell r="B80" t="str">
            <v>Quality Manager</v>
          </cell>
        </row>
        <row r="82">
          <cell r="B82" t="str">
            <v>Deputy Project Manager</v>
          </cell>
        </row>
        <row r="83">
          <cell r="B83" t="str">
            <v>Sub-Project Manager</v>
          </cell>
        </row>
        <row r="84">
          <cell r="B84" t="str">
            <v>Test Manager</v>
          </cell>
        </row>
        <row r="86">
          <cell r="B86" t="str">
            <v>Acquisition and offer</v>
          </cell>
        </row>
        <row r="87">
          <cell r="B87" t="str">
            <v>Construction</v>
          </cell>
        </row>
        <row r="88">
          <cell r="B88" t="str">
            <v>Corporate foundation and acquisition</v>
          </cell>
        </row>
        <row r="89">
          <cell r="B89" t="str">
            <v>Feasibility studies</v>
          </cell>
        </row>
        <row r="90">
          <cell r="B90" t="str">
            <v>Information technology</v>
          </cell>
        </row>
        <row r="91">
          <cell r="B91" t="str">
            <v>Maintenance</v>
          </cell>
        </row>
        <row r="92">
          <cell r="B92" t="str">
            <v>Organisation</v>
          </cell>
        </row>
        <row r="93">
          <cell r="B93" t="str">
            <v>Plant construction</v>
          </cell>
        </row>
        <row r="94">
          <cell r="B94" t="str">
            <v>Product development</v>
          </cell>
        </row>
        <row r="95">
          <cell r="B95" t="str">
            <v>Real estate</v>
          </cell>
        </row>
        <row r="96">
          <cell r="B96" t="str">
            <v>Research and development</v>
          </cell>
        </row>
        <row r="97">
          <cell r="B97" t="str">
            <v>Strategy</v>
          </cell>
        </row>
        <row r="98">
          <cell r="B98" t="str">
            <v>Other (specify in project scope)</v>
          </cell>
        </row>
        <row r="100">
          <cell r="B100" t="str">
            <v>All competence elemets of ICB</v>
          </cell>
        </row>
        <row r="101">
          <cell r="B101" t="str">
            <v>All competencies of the area 'perspective'</v>
          </cell>
        </row>
        <row r="102">
          <cell r="B102" t="str">
            <v>All competencies of the area 'people'</v>
          </cell>
        </row>
        <row r="103">
          <cell r="B103" t="str">
            <v>All competencies of the area 'practice'</v>
          </cell>
        </row>
        <row r="104">
          <cell r="B104" t="str">
            <v>Strategy</v>
          </cell>
        </row>
        <row r="105">
          <cell r="B105" t="str">
            <v>Governance, structures and processes</v>
          </cell>
        </row>
        <row r="106">
          <cell r="B106" t="str">
            <v>Compliance, standards and regulations</v>
          </cell>
        </row>
        <row r="107">
          <cell r="B107" t="str">
            <v>Power and interest</v>
          </cell>
        </row>
        <row r="108">
          <cell r="B108" t="str">
            <v>Culture and values</v>
          </cell>
        </row>
        <row r="109">
          <cell r="B109" t="str">
            <v>Self-reflection and self-management</v>
          </cell>
        </row>
        <row r="110">
          <cell r="B110" t="str">
            <v>Personal integrity and reliability</v>
          </cell>
        </row>
        <row r="111">
          <cell r="B111" t="str">
            <v>Personal communication</v>
          </cell>
        </row>
        <row r="112">
          <cell r="B112" t="str">
            <v>Relationships and engagement</v>
          </cell>
        </row>
        <row r="113">
          <cell r="B113" t="str">
            <v>Leadership</v>
          </cell>
        </row>
        <row r="114">
          <cell r="B114" t="str">
            <v>Teamwork</v>
          </cell>
        </row>
        <row r="115">
          <cell r="B115" t="str">
            <v>Conflict and crisis</v>
          </cell>
        </row>
        <row r="116">
          <cell r="B116" t="str">
            <v>Resourcefulness</v>
          </cell>
        </row>
        <row r="117">
          <cell r="B117" t="str">
            <v>Negotiation</v>
          </cell>
        </row>
        <row r="118">
          <cell r="B118" t="str">
            <v>Results orientation</v>
          </cell>
        </row>
        <row r="119">
          <cell r="B119" t="str">
            <v>Project design / programme design / portfolio design</v>
          </cell>
        </row>
        <row r="120">
          <cell r="B120" t="str">
            <v>Requirements and objectives / benefits and objectives / benefits</v>
          </cell>
        </row>
        <row r="121">
          <cell r="B121" t="str">
            <v>Scope</v>
          </cell>
        </row>
        <row r="122">
          <cell r="B122" t="str">
            <v>Time</v>
          </cell>
        </row>
        <row r="123">
          <cell r="B123" t="str">
            <v>Organisation and information</v>
          </cell>
        </row>
        <row r="124">
          <cell r="B124" t="str">
            <v>Quality</v>
          </cell>
        </row>
        <row r="125">
          <cell r="B125" t="str">
            <v>Finance</v>
          </cell>
        </row>
        <row r="126">
          <cell r="B126" t="str">
            <v>Ressources</v>
          </cell>
        </row>
        <row r="127">
          <cell r="B127" t="str">
            <v>Procurement / procurement and partnership</v>
          </cell>
        </row>
        <row r="128">
          <cell r="B128" t="str">
            <v>Plan and control</v>
          </cell>
        </row>
        <row r="129">
          <cell r="B129" t="str">
            <v>Risk and opportunity</v>
          </cell>
        </row>
        <row r="130">
          <cell r="B130" t="str">
            <v>Stakeholders</v>
          </cell>
        </row>
        <row r="131">
          <cell r="B131" t="str">
            <v>Change and transformation</v>
          </cell>
        </row>
        <row r="132">
          <cell r="B132" t="str">
            <v>Select and balance</v>
          </cell>
        </row>
        <row r="134">
          <cell r="B134" t="str">
            <v>Zertifikat verlängern</v>
          </cell>
        </row>
        <row r="135">
          <cell r="B135" t="str">
            <v>Zertifikat nicht verlängern</v>
          </cell>
        </row>
        <row r="137">
          <cell r="B137" t="str">
            <v>Natasa Dugonjic</v>
          </cell>
        </row>
        <row r="138">
          <cell r="B138" t="str">
            <v>Manuela Frei</v>
          </cell>
        </row>
        <row r="139">
          <cell r="B139" t="str">
            <v>Anastasija Jovanovich</v>
          </cell>
        </row>
        <row r="140">
          <cell r="B140" t="str">
            <v>Kaltrina Kaba</v>
          </cell>
        </row>
        <row r="141">
          <cell r="B141" t="str">
            <v>Maja Schütz</v>
          </cell>
        </row>
        <row r="142">
          <cell r="B142" t="str">
            <v>Tina Vasic</v>
          </cell>
        </row>
        <row r="143">
          <cell r="B143" t="str">
            <v>Jean-Pierre Widmann</v>
          </cell>
        </row>
        <row r="145">
          <cell r="B145" t="str">
            <v>Article</v>
          </cell>
        </row>
        <row r="146">
          <cell r="B146" t="str">
            <v>Blog</v>
          </cell>
        </row>
        <row r="147">
          <cell r="B147" t="str">
            <v>Book</v>
          </cell>
        </row>
        <row r="148">
          <cell r="B148" t="str">
            <v>White Paper</v>
          </cell>
        </row>
        <row r="150">
          <cell r="B150" t="str">
            <v>ja</v>
          </cell>
        </row>
        <row r="151">
          <cell r="B151" t="str">
            <v>nein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
      <sheetName val="Pers"/>
      <sheetName val="Sum"/>
      <sheetName val="Pos"/>
      <sheetName val="Ref"/>
      <sheetName val="Edu"/>
      <sheetName val="PM"/>
      <sheetName val="PgM"/>
      <sheetName val="PfM"/>
      <sheetName val="SAPM"/>
      <sheetName val="SAPgM"/>
      <sheetName val="SAPfM"/>
      <sheetName val="CXPM"/>
      <sheetName val="CXPgM"/>
      <sheetName val="CXPfM"/>
      <sheetName val="Admin"/>
      <sheetName val="Exp"/>
      <sheetName val="Vorgab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B1" t="str">
            <v>Ms</v>
          </cell>
        </row>
        <row r="69">
          <cell r="B69" t="str">
            <v>Extended period of travel</v>
          </cell>
        </row>
        <row r="70">
          <cell r="B70" t="str">
            <v>Further training (workload &lt;50%)</v>
          </cell>
        </row>
        <row r="71">
          <cell r="B71" t="str">
            <v>Illness/accident</v>
          </cell>
        </row>
        <row r="72">
          <cell r="B72" t="str">
            <v>Maternity leave</v>
          </cell>
        </row>
        <row r="73">
          <cell r="B73" t="str">
            <v>Military</v>
          </cell>
        </row>
        <row r="74">
          <cell r="B74" t="str">
            <v>Sabbatical</v>
          </cell>
        </row>
        <row r="75">
          <cell r="B75" t="str">
            <v>Temporarily other role/function</v>
          </cell>
        </row>
        <row r="76">
          <cell r="B76" t="str">
            <v>Unemployment</v>
          </cell>
        </row>
        <row r="96">
          <cell r="B96" t="str">
            <v>Antrag akzeptiert, Gründe belegt</v>
          </cell>
        </row>
        <row r="97">
          <cell r="B97" t="str">
            <v>Antrag nicht akzeptiert</v>
          </cell>
        </row>
        <row r="99">
          <cell r="B99" t="str">
            <v>ja</v>
          </cell>
        </row>
        <row r="100">
          <cell r="B100" t="str">
            <v>nein</v>
          </cell>
        </row>
        <row r="102">
          <cell r="B102" t="str">
            <v>Samy Antonini</v>
          </cell>
        </row>
        <row r="103">
          <cell r="B103" t="str">
            <v>Martin Bialas</v>
          </cell>
        </row>
        <row r="104">
          <cell r="B104" t="str">
            <v>Thierry Bonjour</v>
          </cell>
        </row>
        <row r="105">
          <cell r="B105" t="str">
            <v>Dalibor Cron</v>
          </cell>
        </row>
        <row r="106">
          <cell r="B106" t="str">
            <v>Willi Frei</v>
          </cell>
        </row>
        <row r="107">
          <cell r="B107" t="str">
            <v>Claudio Greco</v>
          </cell>
        </row>
        <row r="108">
          <cell r="B108" t="str">
            <v>Beat Guntern</v>
          </cell>
        </row>
        <row r="109">
          <cell r="B109" t="str">
            <v>Mike Hubmann</v>
          </cell>
        </row>
        <row r="110">
          <cell r="B110" t="str">
            <v>Martha Muntwiler</v>
          </cell>
        </row>
        <row r="111">
          <cell r="B111" t="str">
            <v>Anja Nyffenegger</v>
          </cell>
        </row>
        <row r="112">
          <cell r="B112" t="str">
            <v>Esther Picciati</v>
          </cell>
        </row>
        <row r="113">
          <cell r="B113" t="str">
            <v>Manuela Reber</v>
          </cell>
        </row>
        <row r="114">
          <cell r="B114" t="str">
            <v>René Schanz</v>
          </cell>
        </row>
        <row r="115">
          <cell r="B115" t="str">
            <v>Alexandre Zbinden</v>
          </cell>
        </row>
        <row r="116">
          <cell r="B116" t="str">
            <v>Albert Ziegler</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CBFC4-4EAE-435B-8037-17B445149D62}">
  <sheetPr>
    <pageSetUpPr fitToPage="1"/>
  </sheetPr>
  <dimension ref="A1:O16"/>
  <sheetViews>
    <sheetView showGridLines="0" tabSelected="1" zoomScaleNormal="100" workbookViewId="0"/>
  </sheetViews>
  <sheetFormatPr baseColWidth="10" defaultColWidth="11.42578125" defaultRowHeight="11.25" x14ac:dyDescent="0.25"/>
  <cols>
    <col min="1" max="1" width="1.7109375" style="224" customWidth="1"/>
    <col min="2" max="2" width="29.7109375" style="224" customWidth="1"/>
    <col min="3" max="3" width="60.7109375" style="224" customWidth="1"/>
    <col min="4" max="4" width="1.7109375" style="223" customWidth="1"/>
    <col min="5" max="5" width="1.7109375" style="222" customWidth="1"/>
    <col min="6" max="8" width="11.42578125" style="223"/>
    <col min="9" max="16384" width="11.42578125" style="224"/>
  </cols>
  <sheetData>
    <row r="1" spans="1:15" s="223" customFormat="1" x14ac:dyDescent="0.25">
      <c r="A1" s="219"/>
      <c r="B1" s="220"/>
      <c r="C1" s="220"/>
      <c r="D1" s="221"/>
      <c r="E1" s="222"/>
      <c r="I1" s="224"/>
      <c r="J1" s="224"/>
      <c r="K1" s="224"/>
      <c r="L1" s="224"/>
      <c r="M1" s="224"/>
      <c r="N1" s="224"/>
      <c r="O1" s="224"/>
    </row>
    <row r="2" spans="1:15" s="223" customFormat="1" x14ac:dyDescent="0.25">
      <c r="A2" s="225"/>
      <c r="B2" s="240" t="s">
        <v>582</v>
      </c>
      <c r="C2" s="240"/>
      <c r="D2" s="226"/>
      <c r="E2" s="222"/>
      <c r="I2" s="224"/>
      <c r="J2" s="224"/>
      <c r="K2" s="224"/>
      <c r="L2" s="224"/>
      <c r="M2" s="224"/>
      <c r="N2" s="224"/>
      <c r="O2" s="224"/>
    </row>
    <row r="3" spans="1:15" s="223" customFormat="1" x14ac:dyDescent="0.25">
      <c r="A3" s="225"/>
      <c r="B3" s="227"/>
      <c r="C3" s="228"/>
      <c r="D3" s="226"/>
      <c r="E3" s="222"/>
      <c r="I3" s="224"/>
      <c r="J3" s="224"/>
      <c r="K3" s="224"/>
      <c r="L3" s="224"/>
      <c r="M3" s="224"/>
      <c r="N3" s="224"/>
      <c r="O3" s="224"/>
    </row>
    <row r="4" spans="1:15" s="223" customFormat="1" ht="45" customHeight="1" x14ac:dyDescent="0.25">
      <c r="A4" s="225"/>
      <c r="B4" s="229" t="s">
        <v>208</v>
      </c>
      <c r="C4" s="230" t="s">
        <v>612</v>
      </c>
      <c r="D4" s="226"/>
      <c r="E4" s="222"/>
      <c r="I4" s="224"/>
      <c r="J4" s="224"/>
      <c r="K4" s="224"/>
      <c r="L4" s="224"/>
      <c r="M4" s="224"/>
      <c r="N4" s="224"/>
      <c r="O4" s="224"/>
    </row>
    <row r="5" spans="1:15" s="223" customFormat="1" x14ac:dyDescent="0.25">
      <c r="A5" s="225"/>
      <c r="B5" s="229"/>
      <c r="C5" s="231"/>
      <c r="D5" s="226"/>
      <c r="E5" s="222"/>
      <c r="I5" s="224"/>
      <c r="J5" s="224"/>
      <c r="K5" s="224"/>
      <c r="L5" s="224"/>
      <c r="M5" s="224"/>
      <c r="N5" s="224"/>
      <c r="O5" s="224"/>
    </row>
    <row r="6" spans="1:15" s="223" customFormat="1" ht="143.25" customHeight="1" x14ac:dyDescent="0.25">
      <c r="A6" s="225"/>
      <c r="B6" s="229" t="s">
        <v>607</v>
      </c>
      <c r="C6" s="230" t="s">
        <v>608</v>
      </c>
      <c r="D6" s="226"/>
      <c r="E6" s="222"/>
      <c r="I6" s="224"/>
      <c r="J6" s="224"/>
      <c r="K6" s="224"/>
      <c r="L6" s="224"/>
      <c r="M6" s="224"/>
      <c r="N6" s="224"/>
      <c r="O6" s="224"/>
    </row>
    <row r="7" spans="1:15" s="223" customFormat="1" x14ac:dyDescent="0.25">
      <c r="A7" s="225"/>
      <c r="B7" s="229"/>
      <c r="C7" s="231"/>
      <c r="D7" s="226"/>
      <c r="E7" s="222"/>
      <c r="I7" s="224"/>
      <c r="J7" s="224"/>
      <c r="K7" s="224"/>
      <c r="L7" s="224"/>
      <c r="M7" s="224"/>
      <c r="N7" s="224"/>
      <c r="O7" s="224"/>
    </row>
    <row r="8" spans="1:15" s="223" customFormat="1" ht="101.25" customHeight="1" x14ac:dyDescent="0.25">
      <c r="A8" s="225"/>
      <c r="B8" s="229" t="s">
        <v>209</v>
      </c>
      <c r="C8" s="230" t="s">
        <v>609</v>
      </c>
      <c r="D8" s="226"/>
      <c r="E8" s="222"/>
      <c r="I8" s="224"/>
      <c r="J8" s="224"/>
      <c r="K8" s="224"/>
      <c r="L8" s="224"/>
      <c r="M8" s="224"/>
      <c r="N8" s="224"/>
      <c r="O8" s="224"/>
    </row>
    <row r="9" spans="1:15" s="223" customFormat="1" x14ac:dyDescent="0.25">
      <c r="A9" s="225"/>
      <c r="B9" s="229"/>
      <c r="C9" s="232"/>
      <c r="D9" s="226"/>
      <c r="E9" s="222"/>
      <c r="I9" s="224"/>
      <c r="J9" s="224"/>
      <c r="K9" s="224"/>
      <c r="L9" s="224"/>
      <c r="M9" s="224"/>
      <c r="N9" s="224"/>
      <c r="O9" s="224"/>
    </row>
    <row r="10" spans="1:15" s="223" customFormat="1" ht="203.25" customHeight="1" x14ac:dyDescent="0.25">
      <c r="A10" s="225"/>
      <c r="B10" s="234" t="s">
        <v>210</v>
      </c>
      <c r="C10" s="230" t="s">
        <v>613</v>
      </c>
      <c r="D10" s="226"/>
      <c r="E10" s="222"/>
      <c r="I10" s="224"/>
      <c r="J10" s="224"/>
      <c r="K10" s="224"/>
      <c r="L10" s="224"/>
      <c r="M10" s="224"/>
      <c r="N10" s="224"/>
      <c r="O10" s="224"/>
    </row>
    <row r="11" spans="1:15" s="223" customFormat="1" x14ac:dyDescent="0.25">
      <c r="A11" s="225"/>
      <c r="B11" s="229"/>
      <c r="C11" s="233"/>
      <c r="D11" s="226"/>
      <c r="E11" s="222"/>
      <c r="I11" s="224"/>
      <c r="J11" s="224"/>
      <c r="K11" s="224"/>
      <c r="L11" s="224"/>
      <c r="M11" s="224"/>
      <c r="N11" s="224"/>
      <c r="O11" s="224"/>
    </row>
    <row r="12" spans="1:15" s="223" customFormat="1" ht="57" customHeight="1" x14ac:dyDescent="0.25">
      <c r="A12" s="225"/>
      <c r="B12" s="229" t="s">
        <v>211</v>
      </c>
      <c r="C12" s="230" t="s">
        <v>614</v>
      </c>
      <c r="D12" s="226"/>
      <c r="E12" s="222"/>
      <c r="I12" s="224"/>
      <c r="J12" s="224"/>
      <c r="K12" s="224"/>
      <c r="L12" s="224"/>
      <c r="M12" s="224"/>
      <c r="N12" s="224"/>
      <c r="O12" s="224"/>
    </row>
    <row r="13" spans="1:15" s="223" customFormat="1" x14ac:dyDescent="0.25">
      <c r="A13" s="225"/>
      <c r="B13" s="229"/>
      <c r="C13" s="233"/>
      <c r="D13" s="226"/>
      <c r="E13" s="222"/>
      <c r="I13" s="224"/>
      <c r="J13" s="224"/>
      <c r="K13" s="224"/>
      <c r="L13" s="224"/>
      <c r="M13" s="224"/>
      <c r="N13" s="224"/>
      <c r="O13" s="224"/>
    </row>
    <row r="14" spans="1:15" s="223" customFormat="1" ht="55.5" customHeight="1" x14ac:dyDescent="0.25">
      <c r="A14" s="225"/>
      <c r="B14" s="234" t="s">
        <v>610</v>
      </c>
      <c r="C14" s="230" t="s">
        <v>611</v>
      </c>
      <c r="D14" s="226"/>
      <c r="E14" s="222"/>
      <c r="I14" s="224"/>
      <c r="J14" s="224"/>
      <c r="K14" s="224"/>
      <c r="L14" s="224"/>
      <c r="M14" s="224"/>
      <c r="N14" s="224"/>
      <c r="O14" s="224"/>
    </row>
    <row r="15" spans="1:15" s="223" customFormat="1" x14ac:dyDescent="0.25">
      <c r="A15" s="235"/>
      <c r="B15" s="236"/>
      <c r="C15" s="237"/>
      <c r="D15" s="238"/>
      <c r="E15" s="222"/>
      <c r="I15" s="224"/>
      <c r="J15" s="224"/>
      <c r="K15" s="224"/>
      <c r="L15" s="224"/>
      <c r="M15" s="224"/>
      <c r="N15" s="224"/>
      <c r="O15" s="224"/>
    </row>
    <row r="16" spans="1:15" s="223" customFormat="1" x14ac:dyDescent="0.25">
      <c r="A16" s="224"/>
      <c r="B16" s="224"/>
      <c r="C16" s="224"/>
      <c r="E16" s="222"/>
      <c r="I16" s="224"/>
      <c r="J16" s="224"/>
      <c r="K16" s="224"/>
      <c r="L16" s="224"/>
      <c r="M16" s="224"/>
      <c r="N16" s="224"/>
      <c r="O16" s="224"/>
    </row>
  </sheetData>
  <sheetProtection algorithmName="SHA-512" hashValue="mgd8IZU+bbsQqRiMiZhmsQ0DqsrWvz0FdRrzDsvX0b1X+xzq16ocYupGB2PnPOmO61MB69wnDPvgc3yjBvQ4bg==" saltValue="vKar/PpogwxOMElfwE8NYw==" spinCount="100000" sheet="1" objects="1" scenarios="1"/>
  <mergeCells count="1">
    <mergeCell ref="B2:C2"/>
  </mergeCells>
  <printOptions horizontalCentered="1"/>
  <pageMargins left="0.39370078740157483" right="0.39370078740157483" top="1.5748031496062993" bottom="0.59055118110236227" header="0.39370078740157483" footer="0.31496062992125984"/>
  <pageSetup paperSize="9" fitToHeight="0" orientation="portrait" r:id="rId1"/>
  <headerFooter>
    <oddHeader>&amp;L&amp;"Verdana,Standard"&amp;9&amp;G&amp;C&amp;"Verdana,Fett"&amp;12
IPMA Level A, B and C
Recertification application
Instructions for completing&amp;R&amp;G</oddHeader>
    <oddFooter>&amp;L&amp;"Verdana,Standard"&amp;9© VZPM&amp;C&amp;"Verdana,Standard"&amp;9&amp;F&amp;R&amp;"Verdana,Standard"&amp;9&amp;A Page &amp;P/&amp;N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4ED2B-901A-4B28-80CE-35D0D87B5946}">
  <sheetPr>
    <pageSetUpPr fitToPage="1"/>
  </sheetPr>
  <dimension ref="A1:O23"/>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50.7109375" style="10" customWidth="1"/>
    <col min="4" max="4" width="10.7109375" style="10" customWidth="1"/>
    <col min="5" max="5" width="6.7109375" style="28" customWidth="1"/>
    <col min="6" max="6" width="15.7109375" style="191" customWidth="1"/>
    <col min="7" max="7" width="10.7109375" style="28" customWidth="1"/>
    <col min="8" max="8" width="7.7109375" style="28" customWidth="1"/>
    <col min="9" max="9" width="10.7109375" style="28" customWidth="1"/>
    <col min="10" max="10" width="7.7109375" style="28" customWidth="1"/>
    <col min="11" max="11" width="1.7109375" style="10" customWidth="1"/>
    <col min="12" max="16384" width="11.42578125" style="10"/>
  </cols>
  <sheetData>
    <row r="1" spans="1:15" s="191" customFormat="1" ht="9.9499999999999993" customHeight="1" x14ac:dyDescent="0.25">
      <c r="A1" s="16"/>
      <c r="B1" s="17"/>
      <c r="C1" s="17"/>
      <c r="D1" s="17"/>
      <c r="E1" s="29"/>
      <c r="F1" s="30"/>
      <c r="G1" s="29"/>
      <c r="H1" s="29"/>
      <c r="I1" s="29"/>
      <c r="J1" s="29"/>
      <c r="K1" s="31"/>
      <c r="L1" s="10"/>
      <c r="M1" s="10"/>
      <c r="N1" s="10"/>
      <c r="O1" s="10"/>
    </row>
    <row r="2" spans="1:15" s="191" customFormat="1" ht="18" customHeight="1" x14ac:dyDescent="0.25">
      <c r="A2" s="19"/>
      <c r="B2" s="251" t="s">
        <v>245</v>
      </c>
      <c r="C2" s="251"/>
      <c r="D2" s="251"/>
      <c r="E2" s="251"/>
      <c r="F2" s="251"/>
      <c r="G2" s="251"/>
      <c r="H2" s="251"/>
      <c r="I2" s="251"/>
      <c r="J2" s="251"/>
      <c r="K2" s="33"/>
      <c r="L2" s="10"/>
      <c r="M2" s="10"/>
      <c r="N2" s="10"/>
      <c r="O2" s="10"/>
    </row>
    <row r="3" spans="1:15" s="191" customFormat="1" ht="9.9499999999999993" customHeight="1" x14ac:dyDescent="0.25">
      <c r="A3" s="19"/>
      <c r="B3" s="184"/>
      <c r="C3" s="21"/>
      <c r="D3" s="21"/>
      <c r="E3" s="190"/>
      <c r="F3" s="32"/>
      <c r="G3" s="190"/>
      <c r="H3" s="190"/>
      <c r="I3" s="190"/>
      <c r="J3" s="190"/>
      <c r="K3" s="33"/>
      <c r="L3" s="10"/>
      <c r="M3" s="10"/>
      <c r="N3" s="10"/>
      <c r="O3" s="10"/>
    </row>
    <row r="4" spans="1:15" s="191" customFormat="1" ht="27.95" customHeight="1" x14ac:dyDescent="0.25">
      <c r="A4" s="41"/>
      <c r="B4" s="260" t="s">
        <v>246</v>
      </c>
      <c r="C4" s="260"/>
      <c r="D4" s="260"/>
      <c r="E4" s="260"/>
      <c r="F4" s="260"/>
      <c r="G4" s="260"/>
      <c r="H4" s="260"/>
      <c r="I4" s="260"/>
      <c r="J4" s="260"/>
      <c r="K4" s="33"/>
      <c r="L4" s="10"/>
      <c r="M4" s="10"/>
      <c r="N4" s="10"/>
      <c r="O4" s="10"/>
    </row>
    <row r="5" spans="1:15" s="191" customFormat="1" ht="12" customHeight="1" x14ac:dyDescent="0.25">
      <c r="A5" s="19"/>
      <c r="B5" s="184"/>
      <c r="C5" s="21"/>
      <c r="D5" s="21"/>
      <c r="E5" s="190"/>
      <c r="F5" s="194" t="s">
        <v>214</v>
      </c>
      <c r="G5" s="190"/>
      <c r="H5" s="190"/>
      <c r="I5" s="190"/>
      <c r="J5" s="190"/>
      <c r="K5" s="33"/>
      <c r="L5" s="10"/>
      <c r="M5" s="10"/>
      <c r="N5" s="10"/>
      <c r="O5" s="10"/>
    </row>
    <row r="6" spans="1:15" s="191" customFormat="1" ht="18" customHeight="1" x14ac:dyDescent="0.25">
      <c r="A6" s="19"/>
      <c r="B6" s="186" t="s">
        <v>15</v>
      </c>
      <c r="C6" s="247"/>
      <c r="D6" s="247"/>
      <c r="E6" s="190" t="s">
        <v>216</v>
      </c>
      <c r="F6" s="120"/>
      <c r="G6" s="286" t="s">
        <v>217</v>
      </c>
      <c r="H6" s="293">
        <f>ROUND(((F7-F6)/365)*30,0)</f>
        <v>0</v>
      </c>
      <c r="I6" s="286" t="s">
        <v>218</v>
      </c>
      <c r="J6" s="288"/>
      <c r="K6" s="33"/>
      <c r="L6" s="10"/>
      <c r="M6" s="10"/>
      <c r="N6" s="10"/>
      <c r="O6" s="10"/>
    </row>
    <row r="7" spans="1:15" s="191" customFormat="1" ht="18" customHeight="1" x14ac:dyDescent="0.25">
      <c r="A7" s="19"/>
      <c r="B7" s="186" t="s">
        <v>247</v>
      </c>
      <c r="C7" s="247"/>
      <c r="D7" s="247"/>
      <c r="E7" s="190" t="s">
        <v>220</v>
      </c>
      <c r="F7" s="120"/>
      <c r="G7" s="287"/>
      <c r="H7" s="294" t="e">
        <f>ROUND(((#REF!-#REF!)/365)*30,0)</f>
        <v>#REF!</v>
      </c>
      <c r="I7" s="287"/>
      <c r="J7" s="289"/>
      <c r="K7" s="33"/>
      <c r="L7" s="10"/>
      <c r="M7" s="10"/>
      <c r="N7" s="10"/>
      <c r="O7" s="10"/>
    </row>
    <row r="8" spans="1:15" s="191" customFormat="1" ht="8.1" customHeight="1" x14ac:dyDescent="0.25">
      <c r="A8" s="19"/>
      <c r="B8" s="184"/>
      <c r="C8" s="21"/>
      <c r="D8" s="21"/>
      <c r="E8" s="190"/>
      <c r="F8" s="32"/>
      <c r="G8" s="190"/>
      <c r="H8" s="190"/>
      <c r="I8" s="190"/>
      <c r="J8" s="190"/>
      <c r="K8" s="33"/>
      <c r="L8" s="10"/>
      <c r="M8" s="10"/>
      <c r="N8" s="10"/>
      <c r="O8" s="10"/>
    </row>
    <row r="9" spans="1:15" s="191" customFormat="1" ht="18" customHeight="1" x14ac:dyDescent="0.25">
      <c r="A9" s="19"/>
      <c r="B9" s="186" t="s">
        <v>15</v>
      </c>
      <c r="C9" s="247"/>
      <c r="D9" s="247"/>
      <c r="E9" s="190" t="s">
        <v>216</v>
      </c>
      <c r="F9" s="120"/>
      <c r="G9" s="286" t="s">
        <v>217</v>
      </c>
      <c r="H9" s="293">
        <f>ROUND(((F10-F9)/365)*30,0)</f>
        <v>0</v>
      </c>
      <c r="I9" s="286" t="s">
        <v>218</v>
      </c>
      <c r="J9" s="288"/>
      <c r="K9" s="33"/>
      <c r="L9" s="10"/>
      <c r="M9" s="10"/>
      <c r="N9" s="10"/>
      <c r="O9" s="10"/>
    </row>
    <row r="10" spans="1:15" s="191" customFormat="1" ht="18" customHeight="1" x14ac:dyDescent="0.25">
      <c r="A10" s="19"/>
      <c r="B10" s="186" t="s">
        <v>247</v>
      </c>
      <c r="C10" s="247"/>
      <c r="D10" s="247"/>
      <c r="E10" s="190" t="s">
        <v>220</v>
      </c>
      <c r="F10" s="120"/>
      <c r="G10" s="287"/>
      <c r="H10" s="294" t="e">
        <f>ROUND(((#REF!-#REF!)/365)*30,0)</f>
        <v>#REF!</v>
      </c>
      <c r="I10" s="287"/>
      <c r="J10" s="289"/>
      <c r="K10" s="33"/>
      <c r="L10" s="10"/>
      <c r="M10" s="10"/>
      <c r="N10" s="10"/>
      <c r="O10" s="10"/>
    </row>
    <row r="11" spans="1:15" s="191" customFormat="1" ht="8.1" customHeight="1" x14ac:dyDescent="0.25">
      <c r="A11" s="19"/>
      <c r="B11" s="184"/>
      <c r="C11" s="21"/>
      <c r="D11" s="21"/>
      <c r="E11" s="190"/>
      <c r="F11" s="32"/>
      <c r="G11" s="190"/>
      <c r="H11" s="190"/>
      <c r="I11" s="190"/>
      <c r="J11" s="190"/>
      <c r="K11" s="33"/>
      <c r="L11" s="10"/>
      <c r="M11" s="10"/>
      <c r="N11" s="10"/>
      <c r="O11" s="10"/>
    </row>
    <row r="12" spans="1:15" s="191" customFormat="1" ht="18" customHeight="1" x14ac:dyDescent="0.25">
      <c r="A12" s="19"/>
      <c r="B12" s="186" t="s">
        <v>15</v>
      </c>
      <c r="C12" s="247"/>
      <c r="D12" s="247"/>
      <c r="E12" s="190" t="s">
        <v>216</v>
      </c>
      <c r="F12" s="120"/>
      <c r="G12" s="286" t="s">
        <v>217</v>
      </c>
      <c r="H12" s="293">
        <f>ROUND(((F13-F12)/365)*30,0)</f>
        <v>0</v>
      </c>
      <c r="I12" s="286" t="s">
        <v>218</v>
      </c>
      <c r="J12" s="288"/>
      <c r="K12" s="33"/>
      <c r="L12" s="10"/>
      <c r="M12" s="10"/>
      <c r="N12" s="10"/>
      <c r="O12" s="10"/>
    </row>
    <row r="13" spans="1:15" s="191" customFormat="1" ht="18" customHeight="1" x14ac:dyDescent="0.25">
      <c r="A13" s="19"/>
      <c r="B13" s="186" t="s">
        <v>247</v>
      </c>
      <c r="C13" s="247"/>
      <c r="D13" s="247"/>
      <c r="E13" s="190" t="s">
        <v>220</v>
      </c>
      <c r="F13" s="120"/>
      <c r="G13" s="287"/>
      <c r="H13" s="294" t="e">
        <f>ROUND(((#REF!-#REF!)/365)*30,0)</f>
        <v>#REF!</v>
      </c>
      <c r="I13" s="287"/>
      <c r="J13" s="289"/>
      <c r="K13" s="33"/>
      <c r="L13" s="10"/>
      <c r="M13" s="10"/>
      <c r="N13" s="10"/>
      <c r="O13" s="10"/>
    </row>
    <row r="14" spans="1:15" s="191" customFormat="1" ht="8.1" customHeight="1" x14ac:dyDescent="0.25">
      <c r="A14" s="19"/>
      <c r="B14" s="184"/>
      <c r="C14" s="21"/>
      <c r="D14" s="21"/>
      <c r="E14" s="190"/>
      <c r="F14" s="32"/>
      <c r="G14" s="190"/>
      <c r="H14" s="190"/>
      <c r="I14" s="190"/>
      <c r="J14" s="190"/>
      <c r="K14" s="33"/>
      <c r="L14" s="10"/>
      <c r="M14" s="10"/>
      <c r="N14" s="10"/>
      <c r="O14" s="10"/>
    </row>
    <row r="15" spans="1:15" s="191" customFormat="1" ht="18" customHeight="1" x14ac:dyDescent="0.25">
      <c r="A15" s="19"/>
      <c r="B15" s="186" t="s">
        <v>15</v>
      </c>
      <c r="C15" s="242"/>
      <c r="D15" s="244"/>
      <c r="E15" s="190" t="s">
        <v>216</v>
      </c>
      <c r="F15" s="120"/>
      <c r="G15" s="286" t="s">
        <v>217</v>
      </c>
      <c r="H15" s="293">
        <f>ROUND(((F16-F15)/365)*30,0)</f>
        <v>0</v>
      </c>
      <c r="I15" s="286" t="s">
        <v>218</v>
      </c>
      <c r="J15" s="288"/>
      <c r="K15" s="33"/>
      <c r="L15" s="10"/>
      <c r="M15" s="10"/>
      <c r="N15" s="10"/>
      <c r="O15" s="10"/>
    </row>
    <row r="16" spans="1:15" s="191" customFormat="1" ht="18" customHeight="1" x14ac:dyDescent="0.25">
      <c r="A16" s="19"/>
      <c r="B16" s="186" t="s">
        <v>247</v>
      </c>
      <c r="C16" s="242"/>
      <c r="D16" s="244"/>
      <c r="E16" s="190" t="s">
        <v>220</v>
      </c>
      <c r="F16" s="120"/>
      <c r="G16" s="287"/>
      <c r="H16" s="294"/>
      <c r="I16" s="287"/>
      <c r="J16" s="289"/>
      <c r="K16" s="33"/>
      <c r="L16" s="10"/>
      <c r="M16" s="10"/>
      <c r="N16" s="10"/>
      <c r="O16" s="10"/>
    </row>
    <row r="17" spans="1:15" s="191" customFormat="1" ht="8.1" customHeight="1" x14ac:dyDescent="0.25">
      <c r="A17" s="19"/>
      <c r="B17" s="184"/>
      <c r="C17" s="21"/>
      <c r="D17" s="21"/>
      <c r="E17" s="190"/>
      <c r="F17" s="32"/>
      <c r="G17" s="190"/>
      <c r="H17" s="190"/>
      <c r="I17" s="190"/>
      <c r="J17" s="190"/>
      <c r="K17" s="33"/>
      <c r="L17" s="10"/>
      <c r="M17" s="10"/>
      <c r="N17" s="10"/>
      <c r="O17" s="10"/>
    </row>
    <row r="18" spans="1:15" s="191" customFormat="1" ht="18" customHeight="1" x14ac:dyDescent="0.25">
      <c r="A18" s="19"/>
      <c r="B18" s="186" t="s">
        <v>15</v>
      </c>
      <c r="C18" s="242"/>
      <c r="D18" s="244"/>
      <c r="E18" s="190" t="s">
        <v>216</v>
      </c>
      <c r="F18" s="120"/>
      <c r="G18" s="286" t="s">
        <v>217</v>
      </c>
      <c r="H18" s="293">
        <f>ROUND(((F19-F18)/365)*30,0)</f>
        <v>0</v>
      </c>
      <c r="I18" s="286" t="s">
        <v>218</v>
      </c>
      <c r="J18" s="288"/>
      <c r="K18" s="33"/>
      <c r="L18" s="10"/>
      <c r="M18" s="10"/>
      <c r="N18" s="10"/>
      <c r="O18" s="10"/>
    </row>
    <row r="19" spans="1:15" s="191" customFormat="1" ht="18" customHeight="1" x14ac:dyDescent="0.25">
      <c r="A19" s="19"/>
      <c r="B19" s="186" t="s">
        <v>247</v>
      </c>
      <c r="C19" s="242"/>
      <c r="D19" s="244"/>
      <c r="E19" s="190" t="s">
        <v>220</v>
      </c>
      <c r="F19" s="120"/>
      <c r="G19" s="287"/>
      <c r="H19" s="294"/>
      <c r="I19" s="287"/>
      <c r="J19" s="289"/>
      <c r="K19" s="33"/>
      <c r="L19" s="10"/>
      <c r="M19" s="10"/>
      <c r="N19" s="10"/>
      <c r="O19" s="10"/>
    </row>
    <row r="20" spans="1:15" s="191" customFormat="1" ht="9.9499999999999993" customHeight="1" x14ac:dyDescent="0.25">
      <c r="A20" s="19"/>
      <c r="B20" s="184"/>
      <c r="C20" s="21"/>
      <c r="D20" s="21"/>
      <c r="E20" s="190"/>
      <c r="F20" s="32"/>
      <c r="G20" s="190"/>
      <c r="H20" s="190"/>
      <c r="I20" s="190"/>
      <c r="J20" s="190"/>
      <c r="K20" s="33"/>
      <c r="L20" s="10"/>
      <c r="M20" s="10"/>
      <c r="N20" s="10"/>
      <c r="O20" s="10"/>
    </row>
    <row r="21" spans="1:15" s="191" customFormat="1" ht="18" customHeight="1" x14ac:dyDescent="0.25">
      <c r="A21" s="19"/>
      <c r="B21" s="186"/>
      <c r="C21" s="189"/>
      <c r="D21" s="189"/>
      <c r="E21" s="190"/>
      <c r="F21" s="38"/>
      <c r="G21" s="40" t="s">
        <v>222</v>
      </c>
      <c r="H21" s="43">
        <f>SUM(H6+H9+H12+H15+H18)</f>
        <v>0</v>
      </c>
      <c r="I21" s="190"/>
      <c r="J21" s="39"/>
      <c r="K21" s="33"/>
      <c r="L21" s="10"/>
      <c r="M21" s="10"/>
      <c r="N21" s="10"/>
      <c r="O21" s="10"/>
    </row>
    <row r="22" spans="1:15" s="191" customFormat="1" ht="9.9499999999999993" customHeight="1" x14ac:dyDescent="0.25">
      <c r="A22" s="24"/>
      <c r="B22" s="34"/>
      <c r="C22" s="34"/>
      <c r="D22" s="34"/>
      <c r="E22" s="35"/>
      <c r="F22" s="36"/>
      <c r="G22" s="35"/>
      <c r="H22" s="35"/>
      <c r="I22" s="35"/>
      <c r="J22" s="35"/>
      <c r="K22" s="37"/>
      <c r="L22" s="10"/>
      <c r="M22" s="10"/>
      <c r="N22" s="10"/>
      <c r="O22" s="10"/>
    </row>
    <row r="23" spans="1:15" s="191" customFormat="1" ht="9.9499999999999993" customHeight="1" x14ac:dyDescent="0.25">
      <c r="A23" s="10"/>
      <c r="B23" s="10"/>
      <c r="C23" s="10"/>
      <c r="D23" s="10"/>
      <c r="E23" s="28"/>
      <c r="G23" s="28"/>
      <c r="H23" s="28"/>
      <c r="I23" s="28"/>
      <c r="J23" s="28"/>
      <c r="K23" s="10"/>
      <c r="L23" s="10"/>
      <c r="M23" s="10"/>
      <c r="N23" s="10"/>
      <c r="O23" s="10"/>
    </row>
  </sheetData>
  <sheetProtection algorithmName="SHA-512" hashValue="o/E0/aVQ7nNX+s/aYPUdFFTIbOWKZ9nEvz5vg20zcAJ9XuHnSby1+FFFYM9j7+AmGYMmgpQVpkq7Zbudm/Q86A==" saltValue="Egn5bgw2zN/soBCn7vCekg==" spinCount="100000" sheet="1" objects="1" scenarios="1"/>
  <mergeCells count="32">
    <mergeCell ref="B2:J2"/>
    <mergeCell ref="B4:J4"/>
    <mergeCell ref="C6:D6"/>
    <mergeCell ref="G6:G7"/>
    <mergeCell ref="H6:H7"/>
    <mergeCell ref="I6:I7"/>
    <mergeCell ref="J6:J7"/>
    <mergeCell ref="C7:D7"/>
    <mergeCell ref="C9:D9"/>
    <mergeCell ref="G9:G10"/>
    <mergeCell ref="H9:H10"/>
    <mergeCell ref="I9:I10"/>
    <mergeCell ref="J9:J10"/>
    <mergeCell ref="C10:D10"/>
    <mergeCell ref="C12:D12"/>
    <mergeCell ref="G12:G13"/>
    <mergeCell ref="H12:H13"/>
    <mergeCell ref="I12:I13"/>
    <mergeCell ref="J12:J13"/>
    <mergeCell ref="C13:D13"/>
    <mergeCell ref="C15:D15"/>
    <mergeCell ref="G15:G16"/>
    <mergeCell ref="H15:H16"/>
    <mergeCell ref="I15:I16"/>
    <mergeCell ref="J15:J16"/>
    <mergeCell ref="C16:D16"/>
    <mergeCell ref="C18:D18"/>
    <mergeCell ref="G18:G19"/>
    <mergeCell ref="H18:H19"/>
    <mergeCell ref="I18:I19"/>
    <mergeCell ref="J18:J19"/>
    <mergeCell ref="C19:D19"/>
  </mergeCells>
  <printOptions horizontalCentered="1"/>
  <pageMargins left="0.39370078740157483" right="0.39370078740157483" top="1.5748031496062993" bottom="0.59055118110236227" header="0.39370078740157483" footer="0.31496062992125984"/>
  <pageSetup paperSize="9" scale="89" fitToHeight="0" orientation="landscape" horizontalDpi="300" verticalDpi="300" r:id="rId1"/>
  <headerFooter>
    <oddHeader>&amp;L&amp;"Verdana,Standard"&amp;9&amp;G&amp;C&amp;"Verdana,Fett"&amp;12
IPMA Level D
Recertification application
Leading positions in professional associations and assessor activities for the VZPM&amp;R&amp;G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e is outside the recertification period!" xr:uid="{6A7EDE64-B469-466B-87C2-8F9326DCB123}">
          <x14:formula1>
            <xm:f>'C:\Users\jean-\Documents\VZPM\Projekte\CH-IPMA ICR4-ICB4\TP Prozesse\Lieferobjekte\Rezertifizierung\[VZPM_PMLA-C_Rezertifizierungsantrag_V8.0_EN_ungeschützt.xlsx]Pers'!#REF!</xm:f>
          </x14:formula1>
          <x14:formula2>
            <xm:f>'C:\Users\jean-\Documents\VZPM\Projekte\CH-IPMA ICR4-ICB4\TP Prozesse\Lieferobjekte\Rezertifizierung\[VZPM_PMLA-C_Rezertifizierungsantrag_V8.0_EN_ungeschützt.xlsx]Pers'!#REF!</xm:f>
          </x14:formula2>
          <xm:sqref>F6:F7 F9:F10 F12:F13 F15:F16 F18:F19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40E8C-2FFE-44B8-9149-3282D35D9A5B}">
  <sheetPr>
    <pageSetUpPr fitToPage="1"/>
  </sheetPr>
  <dimension ref="A1:N32"/>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60.7109375" style="10" customWidth="1"/>
    <col min="4" max="4" width="6.7109375" style="28" customWidth="1"/>
    <col min="5" max="5" width="15.7109375" style="191" customWidth="1"/>
    <col min="6" max="6" width="10.7109375" style="28" customWidth="1"/>
    <col min="7" max="7" width="7.7109375" style="28" customWidth="1"/>
    <col min="8" max="8" width="10.7109375" style="28" customWidth="1"/>
    <col min="9" max="9" width="7.7109375" style="28" customWidth="1"/>
    <col min="10" max="10" width="1.7109375" style="10" customWidth="1"/>
    <col min="11" max="16384" width="11.42578125" style="10"/>
  </cols>
  <sheetData>
    <row r="1" spans="1:14" s="191" customFormat="1" ht="9.9499999999999993" customHeight="1" x14ac:dyDescent="0.25">
      <c r="A1" s="16"/>
      <c r="B1" s="17"/>
      <c r="C1" s="17"/>
      <c r="D1" s="29"/>
      <c r="E1" s="30"/>
      <c r="F1" s="29"/>
      <c r="G1" s="29"/>
      <c r="H1" s="29"/>
      <c r="I1" s="29"/>
      <c r="J1" s="31"/>
      <c r="K1" s="10"/>
      <c r="L1" s="10"/>
      <c r="M1" s="10"/>
      <c r="N1" s="10"/>
    </row>
    <row r="2" spans="1:14" s="191" customFormat="1" ht="18" customHeight="1" x14ac:dyDescent="0.25">
      <c r="A2" s="19"/>
      <c r="B2" s="251" t="s">
        <v>248</v>
      </c>
      <c r="C2" s="251"/>
      <c r="D2" s="251"/>
      <c r="E2" s="251"/>
      <c r="F2" s="251"/>
      <c r="G2" s="251"/>
      <c r="H2" s="251"/>
      <c r="I2" s="251"/>
      <c r="J2" s="33"/>
      <c r="K2" s="10"/>
      <c r="L2" s="10"/>
      <c r="M2" s="10"/>
      <c r="N2" s="10"/>
    </row>
    <row r="3" spans="1:14" s="191" customFormat="1" ht="9.9499999999999993" customHeight="1" x14ac:dyDescent="0.25">
      <c r="A3" s="19"/>
      <c r="B3" s="184"/>
      <c r="C3" s="21"/>
      <c r="D3" s="190"/>
      <c r="E3" s="32"/>
      <c r="F3" s="190"/>
      <c r="G3" s="190"/>
      <c r="H3" s="190"/>
      <c r="I3" s="190"/>
      <c r="J3" s="33"/>
      <c r="K3" s="10"/>
      <c r="L3" s="10"/>
      <c r="M3" s="10"/>
      <c r="N3" s="10"/>
    </row>
    <row r="4" spans="1:14" s="191" customFormat="1" ht="27.95" customHeight="1" x14ac:dyDescent="0.25">
      <c r="A4" s="41"/>
      <c r="B4" s="260" t="s">
        <v>249</v>
      </c>
      <c r="C4" s="260"/>
      <c r="D4" s="260"/>
      <c r="E4" s="260"/>
      <c r="F4" s="260"/>
      <c r="G4" s="260"/>
      <c r="H4" s="260"/>
      <c r="I4" s="260"/>
      <c r="J4" s="33"/>
      <c r="K4" s="10"/>
      <c r="L4" s="10"/>
      <c r="M4" s="10"/>
      <c r="N4" s="10"/>
    </row>
    <row r="5" spans="1:14" s="191" customFormat="1" ht="12" customHeight="1" x14ac:dyDescent="0.25">
      <c r="A5" s="19"/>
      <c r="B5" s="184"/>
      <c r="C5" s="21"/>
      <c r="D5" s="190"/>
      <c r="E5" s="194" t="s">
        <v>214</v>
      </c>
      <c r="F5" s="190"/>
      <c r="G5" s="190"/>
      <c r="H5" s="190"/>
      <c r="I5" s="190"/>
      <c r="J5" s="33"/>
      <c r="K5" s="10"/>
      <c r="L5" s="10"/>
      <c r="M5" s="10"/>
      <c r="N5" s="10"/>
    </row>
    <row r="6" spans="1:14" s="191" customFormat="1" ht="18" customHeight="1" x14ac:dyDescent="0.25">
      <c r="A6" s="19"/>
      <c r="B6" s="186" t="s">
        <v>250</v>
      </c>
      <c r="C6" s="185"/>
      <c r="D6" s="190" t="s">
        <v>216</v>
      </c>
      <c r="E6" s="120"/>
      <c r="F6" s="286" t="s">
        <v>217</v>
      </c>
      <c r="G6" s="288"/>
      <c r="H6" s="286" t="s">
        <v>218</v>
      </c>
      <c r="I6" s="288"/>
      <c r="J6" s="33"/>
      <c r="K6" s="10"/>
      <c r="L6" s="10"/>
      <c r="M6" s="10"/>
      <c r="N6" s="10"/>
    </row>
    <row r="7" spans="1:14" s="191" customFormat="1" ht="18" customHeight="1" x14ac:dyDescent="0.25">
      <c r="A7" s="19"/>
      <c r="B7" s="186" t="s">
        <v>227</v>
      </c>
      <c r="C7" s="185"/>
      <c r="D7" s="190" t="s">
        <v>220</v>
      </c>
      <c r="E7" s="120"/>
      <c r="F7" s="287"/>
      <c r="G7" s="289"/>
      <c r="H7" s="287"/>
      <c r="I7" s="289"/>
      <c r="J7" s="33"/>
      <c r="K7" s="10"/>
      <c r="L7" s="10"/>
      <c r="M7" s="10"/>
      <c r="N7" s="10"/>
    </row>
    <row r="8" spans="1:14" s="191" customFormat="1" ht="9.9499999999999993" customHeight="1" x14ac:dyDescent="0.25">
      <c r="A8" s="19"/>
      <c r="B8" s="184"/>
      <c r="C8" s="21"/>
      <c r="D8" s="190"/>
      <c r="E8" s="32"/>
      <c r="F8" s="190"/>
      <c r="G8" s="190"/>
      <c r="H8" s="190"/>
      <c r="I8" s="190"/>
      <c r="J8" s="33"/>
      <c r="K8" s="10"/>
      <c r="L8" s="10"/>
      <c r="M8" s="10"/>
      <c r="N8" s="10"/>
    </row>
    <row r="9" spans="1:14" s="191" customFormat="1" ht="18" customHeight="1" x14ac:dyDescent="0.25">
      <c r="A9" s="19"/>
      <c r="B9" s="186" t="s">
        <v>250</v>
      </c>
      <c r="C9" s="185"/>
      <c r="D9" s="190" t="s">
        <v>216</v>
      </c>
      <c r="E9" s="120"/>
      <c r="F9" s="286" t="s">
        <v>217</v>
      </c>
      <c r="G9" s="288"/>
      <c r="H9" s="286" t="s">
        <v>218</v>
      </c>
      <c r="I9" s="288"/>
      <c r="J9" s="33"/>
      <c r="K9" s="10"/>
      <c r="L9" s="10"/>
      <c r="M9" s="10"/>
      <c r="N9" s="10"/>
    </row>
    <row r="10" spans="1:14" s="191" customFormat="1" ht="18" customHeight="1" x14ac:dyDescent="0.25">
      <c r="A10" s="19"/>
      <c r="B10" s="186" t="s">
        <v>227</v>
      </c>
      <c r="C10" s="185"/>
      <c r="D10" s="190" t="s">
        <v>220</v>
      </c>
      <c r="E10" s="120"/>
      <c r="F10" s="287"/>
      <c r="G10" s="289"/>
      <c r="H10" s="287"/>
      <c r="I10" s="289"/>
      <c r="J10" s="33"/>
      <c r="K10" s="10"/>
      <c r="L10" s="10"/>
      <c r="M10" s="10"/>
      <c r="N10" s="10"/>
    </row>
    <row r="11" spans="1:14" s="191" customFormat="1" ht="9.9499999999999993" customHeight="1" x14ac:dyDescent="0.25">
      <c r="A11" s="19"/>
      <c r="B11" s="184"/>
      <c r="C11" s="21"/>
      <c r="D11" s="190"/>
      <c r="E11" s="32"/>
      <c r="F11" s="190"/>
      <c r="G11" s="190"/>
      <c r="H11" s="190"/>
      <c r="I11" s="190"/>
      <c r="J11" s="33"/>
      <c r="K11" s="10"/>
      <c r="L11" s="10"/>
      <c r="M11" s="10"/>
      <c r="N11" s="10"/>
    </row>
    <row r="12" spans="1:14" s="191" customFormat="1" ht="18" customHeight="1" x14ac:dyDescent="0.25">
      <c r="A12" s="19"/>
      <c r="B12" s="186" t="s">
        <v>250</v>
      </c>
      <c r="C12" s="185"/>
      <c r="D12" s="190" t="s">
        <v>216</v>
      </c>
      <c r="E12" s="120"/>
      <c r="F12" s="286" t="s">
        <v>217</v>
      </c>
      <c r="G12" s="288"/>
      <c r="H12" s="286" t="s">
        <v>218</v>
      </c>
      <c r="I12" s="288"/>
      <c r="J12" s="33"/>
      <c r="K12" s="10"/>
      <c r="L12" s="10"/>
      <c r="M12" s="10"/>
      <c r="N12" s="10"/>
    </row>
    <row r="13" spans="1:14" s="191" customFormat="1" ht="18" customHeight="1" x14ac:dyDescent="0.25">
      <c r="A13" s="19"/>
      <c r="B13" s="186" t="s">
        <v>227</v>
      </c>
      <c r="C13" s="185"/>
      <c r="D13" s="190" t="s">
        <v>220</v>
      </c>
      <c r="E13" s="120"/>
      <c r="F13" s="287"/>
      <c r="G13" s="289"/>
      <c r="H13" s="287"/>
      <c r="I13" s="289"/>
      <c r="J13" s="33"/>
      <c r="K13" s="10"/>
      <c r="L13" s="10"/>
      <c r="M13" s="10"/>
      <c r="N13" s="10"/>
    </row>
    <row r="14" spans="1:14" s="191" customFormat="1" ht="9.9499999999999993" customHeight="1" x14ac:dyDescent="0.25">
      <c r="A14" s="19"/>
      <c r="B14" s="184"/>
      <c r="C14" s="21"/>
      <c r="D14" s="190"/>
      <c r="E14" s="32"/>
      <c r="F14" s="190"/>
      <c r="G14" s="190"/>
      <c r="H14" s="190"/>
      <c r="I14" s="190"/>
      <c r="J14" s="33"/>
      <c r="K14" s="10"/>
      <c r="L14" s="10"/>
      <c r="M14" s="10"/>
      <c r="N14" s="10"/>
    </row>
    <row r="15" spans="1:14" s="191" customFormat="1" ht="18" customHeight="1" x14ac:dyDescent="0.25">
      <c r="A15" s="19"/>
      <c r="B15" s="186" t="s">
        <v>250</v>
      </c>
      <c r="C15" s="185"/>
      <c r="D15" s="190" t="s">
        <v>216</v>
      </c>
      <c r="E15" s="120"/>
      <c r="F15" s="286" t="s">
        <v>217</v>
      </c>
      <c r="G15" s="288"/>
      <c r="H15" s="286" t="s">
        <v>218</v>
      </c>
      <c r="I15" s="288"/>
      <c r="J15" s="33"/>
      <c r="K15" s="10"/>
      <c r="L15" s="10"/>
      <c r="M15" s="10"/>
      <c r="N15" s="10"/>
    </row>
    <row r="16" spans="1:14" s="191" customFormat="1" ht="18" customHeight="1" x14ac:dyDescent="0.25">
      <c r="A16" s="19"/>
      <c r="B16" s="186" t="s">
        <v>227</v>
      </c>
      <c r="C16" s="185"/>
      <c r="D16" s="190" t="s">
        <v>220</v>
      </c>
      <c r="E16" s="120"/>
      <c r="F16" s="287"/>
      <c r="G16" s="289"/>
      <c r="H16" s="287"/>
      <c r="I16" s="289"/>
      <c r="J16" s="33"/>
      <c r="K16" s="10"/>
      <c r="L16" s="10"/>
      <c r="M16" s="10"/>
      <c r="N16" s="10"/>
    </row>
    <row r="17" spans="1:14" s="191" customFormat="1" ht="9.9499999999999993" customHeight="1" x14ac:dyDescent="0.25">
      <c r="A17" s="19"/>
      <c r="B17" s="184"/>
      <c r="C17" s="21"/>
      <c r="D17" s="190"/>
      <c r="E17" s="32"/>
      <c r="F17" s="190"/>
      <c r="G17" s="190"/>
      <c r="H17" s="190"/>
      <c r="I17" s="190"/>
      <c r="J17" s="33"/>
      <c r="K17" s="10"/>
      <c r="L17" s="10"/>
      <c r="M17" s="10"/>
      <c r="N17" s="10"/>
    </row>
    <row r="18" spans="1:14" s="191" customFormat="1" ht="18" customHeight="1" x14ac:dyDescent="0.25">
      <c r="A18" s="19"/>
      <c r="B18" s="186" t="s">
        <v>250</v>
      </c>
      <c r="C18" s="185"/>
      <c r="D18" s="190" t="s">
        <v>216</v>
      </c>
      <c r="E18" s="120"/>
      <c r="F18" s="286" t="s">
        <v>217</v>
      </c>
      <c r="G18" s="288"/>
      <c r="H18" s="286" t="s">
        <v>218</v>
      </c>
      <c r="I18" s="288"/>
      <c r="J18" s="33"/>
      <c r="K18" s="10"/>
      <c r="L18" s="10"/>
      <c r="M18" s="10"/>
      <c r="N18" s="10"/>
    </row>
    <row r="19" spans="1:14" s="191" customFormat="1" ht="18" customHeight="1" x14ac:dyDescent="0.25">
      <c r="A19" s="19"/>
      <c r="B19" s="186" t="s">
        <v>227</v>
      </c>
      <c r="C19" s="185"/>
      <c r="D19" s="190" t="s">
        <v>220</v>
      </c>
      <c r="E19" s="120"/>
      <c r="F19" s="287"/>
      <c r="G19" s="289"/>
      <c r="H19" s="287"/>
      <c r="I19" s="289"/>
      <c r="J19" s="33"/>
      <c r="K19" s="10"/>
      <c r="L19" s="10"/>
      <c r="M19" s="10"/>
      <c r="N19" s="10"/>
    </row>
    <row r="20" spans="1:14" s="191" customFormat="1" ht="9.9499999999999993" customHeight="1" x14ac:dyDescent="0.25">
      <c r="A20" s="19"/>
      <c r="B20" s="184"/>
      <c r="C20" s="21"/>
      <c r="D20" s="190"/>
      <c r="E20" s="32"/>
      <c r="F20" s="190"/>
      <c r="G20" s="190"/>
      <c r="H20" s="190"/>
      <c r="I20" s="190"/>
      <c r="J20" s="33"/>
      <c r="K20" s="10"/>
      <c r="L20" s="10"/>
      <c r="M20" s="10"/>
      <c r="N20" s="10"/>
    </row>
    <row r="21" spans="1:14" s="191" customFormat="1" ht="18" customHeight="1" x14ac:dyDescent="0.25">
      <c r="A21" s="19"/>
      <c r="B21" s="186" t="s">
        <v>250</v>
      </c>
      <c r="C21" s="185"/>
      <c r="D21" s="190" t="s">
        <v>216</v>
      </c>
      <c r="E21" s="120"/>
      <c r="F21" s="286" t="s">
        <v>217</v>
      </c>
      <c r="G21" s="288"/>
      <c r="H21" s="286" t="s">
        <v>218</v>
      </c>
      <c r="I21" s="288"/>
      <c r="J21" s="33"/>
      <c r="K21" s="10"/>
      <c r="L21" s="10"/>
      <c r="M21" s="10"/>
      <c r="N21" s="10"/>
    </row>
    <row r="22" spans="1:14" s="191" customFormat="1" ht="18" customHeight="1" x14ac:dyDescent="0.25">
      <c r="A22" s="19"/>
      <c r="B22" s="186" t="s">
        <v>227</v>
      </c>
      <c r="C22" s="185"/>
      <c r="D22" s="190" t="s">
        <v>220</v>
      </c>
      <c r="E22" s="120"/>
      <c r="F22" s="287"/>
      <c r="G22" s="289"/>
      <c r="H22" s="287"/>
      <c r="I22" s="289"/>
      <c r="J22" s="33"/>
      <c r="K22" s="10"/>
      <c r="L22" s="10"/>
      <c r="M22" s="10"/>
      <c r="N22" s="10"/>
    </row>
    <row r="23" spans="1:14" s="191" customFormat="1" ht="9.9499999999999993" customHeight="1" x14ac:dyDescent="0.25">
      <c r="A23" s="19"/>
      <c r="B23" s="184"/>
      <c r="C23" s="21"/>
      <c r="D23" s="190"/>
      <c r="E23" s="32"/>
      <c r="F23" s="190"/>
      <c r="G23" s="190"/>
      <c r="H23" s="190"/>
      <c r="I23" s="190"/>
      <c r="J23" s="33"/>
      <c r="K23" s="10"/>
      <c r="L23" s="10"/>
      <c r="M23" s="10"/>
      <c r="N23" s="10"/>
    </row>
    <row r="24" spans="1:14" s="191" customFormat="1" ht="18" customHeight="1" x14ac:dyDescent="0.25">
      <c r="A24" s="19"/>
      <c r="B24" s="186" t="s">
        <v>250</v>
      </c>
      <c r="C24" s="185"/>
      <c r="D24" s="190" t="s">
        <v>216</v>
      </c>
      <c r="E24" s="120"/>
      <c r="F24" s="286" t="s">
        <v>217</v>
      </c>
      <c r="G24" s="288"/>
      <c r="H24" s="286" t="s">
        <v>218</v>
      </c>
      <c r="I24" s="288"/>
      <c r="J24" s="33"/>
      <c r="K24" s="10"/>
      <c r="L24" s="10"/>
      <c r="M24" s="10"/>
      <c r="N24" s="10"/>
    </row>
    <row r="25" spans="1:14" s="191" customFormat="1" ht="18" customHeight="1" x14ac:dyDescent="0.25">
      <c r="A25" s="19"/>
      <c r="B25" s="186" t="s">
        <v>227</v>
      </c>
      <c r="C25" s="185"/>
      <c r="D25" s="190" t="s">
        <v>220</v>
      </c>
      <c r="E25" s="120"/>
      <c r="F25" s="287"/>
      <c r="G25" s="289"/>
      <c r="H25" s="287"/>
      <c r="I25" s="289"/>
      <c r="J25" s="33"/>
      <c r="K25" s="10"/>
      <c r="L25" s="10"/>
      <c r="M25" s="10"/>
      <c r="N25" s="10"/>
    </row>
    <row r="26" spans="1:14" s="191" customFormat="1" ht="9.9499999999999993" customHeight="1" x14ac:dyDescent="0.25">
      <c r="A26" s="19"/>
      <c r="B26" s="184"/>
      <c r="C26" s="21"/>
      <c r="D26" s="190"/>
      <c r="E26" s="32"/>
      <c r="F26" s="190"/>
      <c r="G26" s="190"/>
      <c r="H26" s="190"/>
      <c r="I26" s="190"/>
      <c r="J26" s="33"/>
      <c r="K26" s="10"/>
      <c r="L26" s="10"/>
      <c r="M26" s="10"/>
      <c r="N26" s="10"/>
    </row>
    <row r="27" spans="1:14" s="191" customFormat="1" ht="18" customHeight="1" x14ac:dyDescent="0.25">
      <c r="A27" s="19"/>
      <c r="B27" s="186" t="s">
        <v>250</v>
      </c>
      <c r="C27" s="185"/>
      <c r="D27" s="190" t="s">
        <v>216</v>
      </c>
      <c r="E27" s="120"/>
      <c r="F27" s="286" t="s">
        <v>217</v>
      </c>
      <c r="G27" s="288"/>
      <c r="H27" s="286" t="s">
        <v>218</v>
      </c>
      <c r="I27" s="288"/>
      <c r="J27" s="33"/>
      <c r="K27" s="10"/>
      <c r="L27" s="10"/>
      <c r="M27" s="10"/>
      <c r="N27" s="10"/>
    </row>
    <row r="28" spans="1:14" s="191" customFormat="1" ht="18" customHeight="1" x14ac:dyDescent="0.25">
      <c r="A28" s="19"/>
      <c r="B28" s="186" t="s">
        <v>227</v>
      </c>
      <c r="C28" s="185"/>
      <c r="D28" s="190" t="s">
        <v>220</v>
      </c>
      <c r="E28" s="120"/>
      <c r="F28" s="287"/>
      <c r="G28" s="289"/>
      <c r="H28" s="287"/>
      <c r="I28" s="289"/>
      <c r="J28" s="33"/>
      <c r="K28" s="10"/>
      <c r="L28" s="10"/>
      <c r="M28" s="10"/>
      <c r="N28" s="10"/>
    </row>
    <row r="29" spans="1:14" s="191" customFormat="1" ht="9.9499999999999993" customHeight="1" x14ac:dyDescent="0.25">
      <c r="A29" s="19"/>
      <c r="B29" s="184"/>
      <c r="C29" s="21"/>
      <c r="D29" s="190"/>
      <c r="E29" s="32"/>
      <c r="F29" s="190"/>
      <c r="G29" s="190"/>
      <c r="H29" s="190"/>
      <c r="I29" s="190"/>
      <c r="J29" s="33"/>
      <c r="K29" s="10"/>
      <c r="L29" s="10"/>
      <c r="M29" s="10"/>
      <c r="N29" s="10"/>
    </row>
    <row r="30" spans="1:14" s="191" customFormat="1" ht="18" customHeight="1" x14ac:dyDescent="0.25">
      <c r="A30" s="19"/>
      <c r="B30" s="186"/>
      <c r="C30" s="189"/>
      <c r="D30" s="190"/>
      <c r="E30" s="38"/>
      <c r="F30" s="40" t="s">
        <v>222</v>
      </c>
      <c r="G30" s="43">
        <f>SUM(G6+G9+G12+G15+G18+G21+G24+G27)</f>
        <v>0</v>
      </c>
      <c r="H30" s="190"/>
      <c r="I30" s="39"/>
      <c r="J30" s="33"/>
      <c r="K30" s="10"/>
      <c r="L30" s="10"/>
      <c r="M30" s="10"/>
      <c r="N30" s="10"/>
    </row>
    <row r="31" spans="1:14" s="191" customFormat="1" ht="9.9499999999999993" customHeight="1" x14ac:dyDescent="0.25">
      <c r="A31" s="24"/>
      <c r="B31" s="34"/>
      <c r="C31" s="34"/>
      <c r="D31" s="35"/>
      <c r="E31" s="36"/>
      <c r="F31" s="35"/>
      <c r="G31" s="35"/>
      <c r="H31" s="35"/>
      <c r="I31" s="35"/>
      <c r="J31" s="37"/>
      <c r="K31" s="10"/>
      <c r="L31" s="10"/>
      <c r="M31" s="10"/>
      <c r="N31" s="10"/>
    </row>
    <row r="32" spans="1:14" s="191" customFormat="1" ht="9.9499999999999993" customHeight="1" x14ac:dyDescent="0.25">
      <c r="A32" s="10"/>
      <c r="B32" s="10"/>
      <c r="C32" s="10"/>
      <c r="D32" s="28"/>
      <c r="F32" s="28"/>
      <c r="G32" s="28"/>
      <c r="H32" s="28"/>
      <c r="I32" s="28"/>
      <c r="J32" s="10"/>
      <c r="K32" s="10"/>
      <c r="L32" s="10"/>
      <c r="M32" s="10"/>
      <c r="N32" s="10"/>
    </row>
  </sheetData>
  <sheetProtection algorithmName="SHA-512" hashValue="4ILr8Mm7Io3yPqPKvOeEdPdJJbVvcIOVRS+mcq3ZAPhMzS0R5REyaI2kR0k75z/ai6uh/050idQZfHlUp83zBw==" saltValue="uoilE7YhKL7jRZsvQXyt2A==" spinCount="100000" sheet="1" objects="1" scenarios="1"/>
  <mergeCells count="34">
    <mergeCell ref="B2:I2"/>
    <mergeCell ref="B4:I4"/>
    <mergeCell ref="F6:F7"/>
    <mergeCell ref="G6:G7"/>
    <mergeCell ref="H6:H7"/>
    <mergeCell ref="I6:I7"/>
    <mergeCell ref="F9:F10"/>
    <mergeCell ref="G9:G10"/>
    <mergeCell ref="H9:H10"/>
    <mergeCell ref="I9:I10"/>
    <mergeCell ref="F12:F13"/>
    <mergeCell ref="G12:G13"/>
    <mergeCell ref="H12:H13"/>
    <mergeCell ref="I12:I13"/>
    <mergeCell ref="F15:F16"/>
    <mergeCell ref="G15:G16"/>
    <mergeCell ref="H15:H16"/>
    <mergeCell ref="I15:I16"/>
    <mergeCell ref="F18:F19"/>
    <mergeCell ref="G18:G19"/>
    <mergeCell ref="H18:H19"/>
    <mergeCell ref="I18:I19"/>
    <mergeCell ref="F27:F28"/>
    <mergeCell ref="G27:G28"/>
    <mergeCell ref="H27:H28"/>
    <mergeCell ref="I27:I28"/>
    <mergeCell ref="F21:F22"/>
    <mergeCell ref="G21:G22"/>
    <mergeCell ref="H21:H22"/>
    <mergeCell ref="I21:I22"/>
    <mergeCell ref="F24:F25"/>
    <mergeCell ref="G24:G25"/>
    <mergeCell ref="H24:H25"/>
    <mergeCell ref="I24:I25"/>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D
Recertification application
Further professional activities&amp;R&amp;G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e is outside the recertification period!" xr:uid="{FA86A886-8287-41B1-8A78-8132282386EB}">
          <x14:formula1>
            <xm:f>'C:\Users\jean-\Documents\VZPM\Projekte\CH-IPMA ICR4-ICB4\TP Prozesse\Lieferobjekte\Rezertifizierung\[VZPM_PMLA-C_Rezertifizierungsantrag_V8.0_EN_ungeschützt.xlsx]Pers'!#REF!</xm:f>
          </x14:formula1>
          <x14:formula2>
            <xm:f>'C:\Users\jean-\Documents\VZPM\Projekte\CH-IPMA ICR4-ICB4\TP Prozesse\Lieferobjekte\Rezertifizierung\[VZPM_PMLA-C_Rezertifizierungsantrag_V8.0_EN_ungeschützt.xlsx]Pers'!#REF!</xm:f>
          </x14:formula2>
          <xm:sqref>E6:E7 E9:E10 E12:E13 E15:E16 E18:E19 E21:E22 E24:E25 E27:E28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V799"/>
  <sheetViews>
    <sheetView showGridLines="0" zoomScaleNormal="100" workbookViewId="0">
      <selection activeCell="M19" sqref="M19"/>
    </sheetView>
  </sheetViews>
  <sheetFormatPr baseColWidth="10" defaultColWidth="11.42578125" defaultRowHeight="11.25" x14ac:dyDescent="0.25"/>
  <cols>
    <col min="1" max="1" width="1.7109375" style="10" customWidth="1"/>
    <col min="2" max="2" width="29.7109375" style="10" customWidth="1"/>
    <col min="3" max="3" width="5.7109375" style="10" customWidth="1"/>
    <col min="4" max="4" width="12.7109375" style="10" customWidth="1"/>
    <col min="5" max="5" width="5.7109375" style="10" customWidth="1"/>
    <col min="6" max="6" width="12.7109375" style="10" customWidth="1"/>
    <col min="7" max="7" width="2.7109375" style="10" customWidth="1"/>
    <col min="8" max="8" width="10.7109375" style="10" customWidth="1"/>
    <col min="9" max="9" width="2.7109375" style="10" customWidth="1"/>
    <col min="10" max="10" width="13.7109375" style="10" customWidth="1"/>
    <col min="11" max="11" width="1.7109375" style="116" customWidth="1"/>
    <col min="12" max="14" width="12.7109375" style="49" customWidth="1"/>
    <col min="15" max="15" width="12.7109375" style="116" customWidth="1"/>
    <col min="16" max="17" width="11.42578125" style="10"/>
    <col min="18" max="18" width="27" style="10" bestFit="1" customWidth="1"/>
    <col min="19" max="16384" width="11.42578125" style="10"/>
  </cols>
  <sheetData>
    <row r="1" spans="1:22" ht="9.9499999999999993" customHeight="1" x14ac:dyDescent="0.25">
      <c r="A1" s="16"/>
      <c r="B1" s="17"/>
      <c r="C1" s="17"/>
      <c r="D1" s="17"/>
      <c r="E1" s="17"/>
      <c r="F1" s="17"/>
      <c r="G1" s="17"/>
      <c r="H1" s="17"/>
      <c r="I1" s="17"/>
      <c r="J1" s="17"/>
      <c r="K1" s="18"/>
      <c r="L1" s="155"/>
      <c r="M1" s="155"/>
      <c r="N1" s="155"/>
      <c r="O1" s="155"/>
    </row>
    <row r="2" spans="1:22" ht="18" customHeight="1" x14ac:dyDescent="0.25">
      <c r="A2" s="19"/>
      <c r="B2" s="298" t="s">
        <v>369</v>
      </c>
      <c r="C2" s="298"/>
      <c r="D2" s="298"/>
      <c r="E2" s="298"/>
      <c r="F2" s="298"/>
      <c r="G2" s="298"/>
      <c r="H2" s="298"/>
      <c r="I2" s="298"/>
      <c r="J2" s="298"/>
      <c r="K2" s="22"/>
    </row>
    <row r="3" spans="1:22" ht="9.9499999999999993" customHeight="1" x14ac:dyDescent="0.25">
      <c r="A3" s="19"/>
      <c r="B3" s="21"/>
      <c r="C3" s="21"/>
      <c r="D3" s="21"/>
      <c r="E3" s="21"/>
      <c r="F3" s="21"/>
      <c r="G3" s="21"/>
      <c r="H3" s="21"/>
      <c r="I3" s="21"/>
      <c r="J3" s="32"/>
      <c r="K3" s="22"/>
    </row>
    <row r="4" spans="1:22" ht="18" customHeight="1" x14ac:dyDescent="0.25">
      <c r="A4" s="19"/>
      <c r="B4" s="296" t="s">
        <v>370</v>
      </c>
      <c r="C4" s="296"/>
      <c r="D4" s="296"/>
      <c r="E4" s="296"/>
      <c r="F4" s="296"/>
      <c r="G4" s="296"/>
      <c r="H4" s="296"/>
      <c r="I4" s="296"/>
      <c r="J4" s="296"/>
      <c r="K4" s="22"/>
      <c r="O4" s="144"/>
    </row>
    <row r="5" spans="1:22" ht="9.9499999999999993" customHeight="1" x14ac:dyDescent="0.25">
      <c r="A5" s="19"/>
      <c r="B5" s="21"/>
      <c r="C5" s="21"/>
      <c r="D5" s="21"/>
      <c r="E5" s="21"/>
      <c r="F5" s="21"/>
      <c r="G5" s="21"/>
      <c r="H5" s="21"/>
      <c r="I5" s="21"/>
      <c r="J5" s="32"/>
      <c r="K5" s="22"/>
      <c r="O5" s="144"/>
    </row>
    <row r="6" spans="1:22" ht="18" customHeight="1" x14ac:dyDescent="0.25">
      <c r="A6" s="19"/>
      <c r="B6" s="21"/>
      <c r="C6" s="21"/>
      <c r="D6" s="21"/>
      <c r="E6" s="21"/>
      <c r="F6" s="21"/>
      <c r="G6" s="21"/>
      <c r="H6" s="21"/>
      <c r="I6" s="21"/>
      <c r="J6" s="32" t="s">
        <v>350</v>
      </c>
      <c r="K6" s="22"/>
      <c r="O6" s="144"/>
    </row>
    <row r="7" spans="1:22" ht="18" customHeight="1" x14ac:dyDescent="0.25">
      <c r="A7" s="19"/>
      <c r="B7" s="265" t="s">
        <v>369</v>
      </c>
      <c r="C7" s="265"/>
      <c r="D7" s="265"/>
      <c r="E7" s="265"/>
      <c r="F7" s="265"/>
      <c r="G7" s="265"/>
      <c r="H7" s="265"/>
      <c r="I7" s="21"/>
      <c r="J7" s="44">
        <f>SUM(SUM(J15:J16)+SUM(J30:J31)+SUM(J45:J46)+SUM(J60:J61)+SUM(J75:J76)+SUM(J90:J91)+SUM(J105:J106)+SUM(J120:J121)+SUM(J135:J136)+SUM(J150:J151))</f>
        <v>0</v>
      </c>
      <c r="K7" s="22"/>
    </row>
    <row r="8" spans="1:22" ht="9.9499999999999993" customHeight="1" x14ac:dyDescent="0.25">
      <c r="A8" s="24"/>
      <c r="B8" s="25"/>
      <c r="C8" s="25"/>
      <c r="D8" s="25"/>
      <c r="E8" s="25"/>
      <c r="F8" s="25"/>
      <c r="G8" s="25"/>
      <c r="H8" s="25"/>
      <c r="I8" s="25"/>
      <c r="J8" s="25"/>
      <c r="K8" s="26"/>
    </row>
    <row r="9" spans="1:22" ht="9.9499999999999993" customHeight="1" x14ac:dyDescent="0.25"/>
    <row r="10" spans="1:22" s="116" customFormat="1" ht="9.9499999999999993" customHeight="1" x14ac:dyDescent="0.25">
      <c r="A10" s="16"/>
      <c r="B10" s="17"/>
      <c r="C10" s="17"/>
      <c r="D10" s="17"/>
      <c r="E10" s="17"/>
      <c r="F10" s="17"/>
      <c r="G10" s="17"/>
      <c r="H10" s="17"/>
      <c r="I10" s="17"/>
      <c r="J10" s="17"/>
      <c r="K10" s="18"/>
      <c r="L10" s="49"/>
      <c r="M10" s="49"/>
      <c r="N10" s="49"/>
      <c r="P10" s="10"/>
      <c r="Q10" s="10"/>
      <c r="R10" s="10"/>
      <c r="S10" s="10"/>
      <c r="T10" s="10"/>
      <c r="U10" s="10"/>
      <c r="V10" s="10"/>
    </row>
    <row r="11" spans="1:22" s="116" customFormat="1" ht="18" customHeight="1" x14ac:dyDescent="0.25">
      <c r="A11" s="19"/>
      <c r="B11" s="20" t="s">
        <v>371</v>
      </c>
      <c r="C11" s="20"/>
      <c r="D11" s="115"/>
      <c r="E11" s="115"/>
      <c r="F11" s="115"/>
      <c r="G11" s="115"/>
      <c r="H11" s="115"/>
      <c r="I11" s="115"/>
      <c r="J11" s="115"/>
      <c r="K11" s="22"/>
      <c r="L11" s="49"/>
      <c r="M11" s="49"/>
      <c r="N11" s="49"/>
      <c r="P11" s="10"/>
      <c r="Q11" s="10"/>
      <c r="R11" s="10"/>
      <c r="S11" s="10"/>
      <c r="T11" s="10"/>
      <c r="U11" s="10"/>
      <c r="V11" s="10"/>
    </row>
    <row r="12" spans="1:22" s="116" customFormat="1" ht="18" customHeight="1" x14ac:dyDescent="0.25">
      <c r="A12" s="19"/>
      <c r="B12" s="112" t="s">
        <v>372</v>
      </c>
      <c r="C12" s="112"/>
      <c r="D12" s="295"/>
      <c r="E12" s="295"/>
      <c r="F12" s="295"/>
      <c r="G12" s="295"/>
      <c r="H12" s="295"/>
      <c r="I12" s="295"/>
      <c r="J12" s="295"/>
      <c r="K12" s="22"/>
      <c r="L12" s="49"/>
      <c r="M12" s="49"/>
      <c r="N12" s="49"/>
      <c r="P12" s="10"/>
      <c r="Q12" s="10"/>
      <c r="R12" s="10"/>
      <c r="S12" s="10"/>
      <c r="T12" s="10"/>
      <c r="U12" s="10"/>
      <c r="V12" s="10"/>
    </row>
    <row r="13" spans="1:22" s="116" customFormat="1" ht="9.9499999999999993" customHeight="1" x14ac:dyDescent="0.25">
      <c r="A13" s="19"/>
      <c r="B13" s="21"/>
      <c r="C13" s="21"/>
      <c r="D13" s="21"/>
      <c r="E13" s="21"/>
      <c r="F13" s="21"/>
      <c r="G13" s="21"/>
      <c r="H13" s="21"/>
      <c r="I13" s="21"/>
      <c r="J13" s="21"/>
      <c r="K13" s="22"/>
      <c r="L13" s="49"/>
      <c r="M13" s="49"/>
      <c r="N13" s="49"/>
      <c r="P13" s="10"/>
      <c r="R13" s="121"/>
      <c r="S13" s="10"/>
      <c r="T13" s="10"/>
      <c r="U13" s="10"/>
      <c r="V13" s="10"/>
    </row>
    <row r="14" spans="1:22" s="116" customFormat="1" ht="18" customHeight="1" x14ac:dyDescent="0.25">
      <c r="A14" s="19"/>
      <c r="B14" s="184" t="s">
        <v>373</v>
      </c>
      <c r="C14" s="20"/>
      <c r="D14" s="297" t="s">
        <v>214</v>
      </c>
      <c r="E14" s="297"/>
      <c r="F14" s="297"/>
      <c r="G14" s="21"/>
      <c r="H14" s="46"/>
      <c r="I14" s="21"/>
      <c r="J14" s="32" t="s">
        <v>350</v>
      </c>
      <c r="K14" s="22"/>
      <c r="L14" s="49"/>
      <c r="M14" s="49"/>
      <c r="N14" s="49"/>
      <c r="P14" s="10"/>
      <c r="R14" s="121"/>
      <c r="S14" s="10"/>
      <c r="T14" s="10"/>
      <c r="U14" s="10"/>
      <c r="V14" s="10"/>
    </row>
    <row r="15" spans="1:22" s="116" customFormat="1" ht="18" customHeight="1" x14ac:dyDescent="0.25">
      <c r="A15" s="19"/>
      <c r="B15" s="126"/>
      <c r="C15" s="118" t="s">
        <v>216</v>
      </c>
      <c r="D15" s="1"/>
      <c r="E15" s="122" t="s">
        <v>220</v>
      </c>
      <c r="F15" s="1"/>
      <c r="G15" s="151"/>
      <c r="H15" s="71"/>
      <c r="I15" s="124"/>
      <c r="J15" s="44">
        <f>ROUND(((F15-D15)/30.4),0)</f>
        <v>0</v>
      </c>
      <c r="K15" s="22"/>
      <c r="L15" s="145"/>
      <c r="M15" s="145"/>
      <c r="N15" s="49"/>
      <c r="O15" s="145"/>
      <c r="P15" s="10"/>
      <c r="R15" s="121"/>
      <c r="S15" s="10"/>
      <c r="T15" s="10"/>
      <c r="U15" s="10"/>
      <c r="V15" s="10"/>
    </row>
    <row r="16" spans="1:22" s="116" customFormat="1" ht="18" customHeight="1" x14ac:dyDescent="0.25">
      <c r="A16" s="19"/>
      <c r="B16" s="126"/>
      <c r="C16" s="118" t="s">
        <v>216</v>
      </c>
      <c r="D16" s="1"/>
      <c r="E16" s="122" t="s">
        <v>220</v>
      </c>
      <c r="F16" s="1"/>
      <c r="G16" s="151"/>
      <c r="H16" s="71"/>
      <c r="I16" s="124"/>
      <c r="J16" s="44">
        <f>ROUND(((F16-D16)/30.4),0)</f>
        <v>0</v>
      </c>
      <c r="K16" s="22"/>
      <c r="L16" s="145"/>
      <c r="M16" s="145"/>
      <c r="N16" s="49"/>
      <c r="O16" s="145"/>
      <c r="P16" s="10"/>
      <c r="R16" s="121"/>
      <c r="S16" s="10"/>
      <c r="T16" s="10"/>
      <c r="U16" s="10"/>
      <c r="V16" s="10"/>
    </row>
    <row r="17" spans="1:22" s="116" customFormat="1" ht="9.9499999999999993" customHeight="1" x14ac:dyDescent="0.25">
      <c r="A17" s="19"/>
      <c r="B17" s="112"/>
      <c r="C17" s="112"/>
      <c r="D17" s="84"/>
      <c r="E17" s="115"/>
      <c r="F17" s="115"/>
      <c r="G17" s="115"/>
      <c r="H17" s="115"/>
      <c r="I17" s="115"/>
      <c r="J17" s="115"/>
      <c r="K17" s="22"/>
      <c r="L17" s="49"/>
      <c r="M17" s="49"/>
      <c r="N17" s="49"/>
      <c r="P17" s="10"/>
      <c r="R17" s="121"/>
      <c r="S17" s="10"/>
      <c r="T17" s="10"/>
      <c r="U17" s="10"/>
      <c r="V17" s="10"/>
    </row>
    <row r="18" spans="1:22" s="116" customFormat="1" ht="18" customHeight="1" x14ac:dyDescent="0.25">
      <c r="A18" s="19"/>
      <c r="B18" s="184" t="s">
        <v>374</v>
      </c>
      <c r="C18" s="20"/>
      <c r="D18" s="115"/>
      <c r="E18" s="115"/>
      <c r="F18" s="115"/>
      <c r="G18" s="115"/>
      <c r="H18" s="115"/>
      <c r="I18" s="115"/>
      <c r="J18" s="115"/>
      <c r="K18" s="22"/>
      <c r="L18" s="49"/>
      <c r="M18" s="49"/>
      <c r="N18" s="49"/>
      <c r="P18" s="10"/>
      <c r="R18" s="121"/>
      <c r="S18" s="10"/>
      <c r="T18" s="10"/>
      <c r="U18" s="10"/>
      <c r="V18" s="10"/>
    </row>
    <row r="19" spans="1:22" s="116" customFormat="1" ht="18" customHeight="1" x14ac:dyDescent="0.25">
      <c r="A19" s="19"/>
      <c r="B19" s="186" t="s">
        <v>375</v>
      </c>
      <c r="C19" s="112"/>
      <c r="D19" s="247"/>
      <c r="E19" s="247"/>
      <c r="F19" s="247"/>
      <c r="G19" s="247"/>
      <c r="H19" s="247"/>
      <c r="I19" s="247"/>
      <c r="J19" s="247"/>
      <c r="K19" s="22"/>
      <c r="L19" s="49"/>
      <c r="M19" s="49"/>
      <c r="N19" s="49"/>
      <c r="P19" s="10"/>
      <c r="R19" s="121"/>
      <c r="S19" s="10"/>
      <c r="T19" s="10"/>
      <c r="U19" s="10"/>
      <c r="V19" s="10"/>
    </row>
    <row r="20" spans="1:22" s="116" customFormat="1" ht="18" customHeight="1" x14ac:dyDescent="0.25">
      <c r="A20" s="19"/>
      <c r="B20" s="186" t="s">
        <v>376</v>
      </c>
      <c r="C20" s="112"/>
      <c r="D20" s="247"/>
      <c r="E20" s="247"/>
      <c r="F20" s="247"/>
      <c r="G20" s="247"/>
      <c r="H20" s="247"/>
      <c r="I20" s="247"/>
      <c r="J20" s="247"/>
      <c r="K20" s="22"/>
      <c r="L20" s="49"/>
      <c r="M20" s="49"/>
      <c r="N20" s="49"/>
      <c r="P20" s="10"/>
      <c r="R20" s="121"/>
      <c r="S20" s="10"/>
      <c r="T20" s="10"/>
      <c r="U20" s="10"/>
      <c r="V20" s="10"/>
    </row>
    <row r="21" spans="1:22" s="116" customFormat="1" ht="18" customHeight="1" x14ac:dyDescent="0.25">
      <c r="A21" s="19"/>
      <c r="B21" s="199" t="s">
        <v>377</v>
      </c>
      <c r="C21" s="112"/>
      <c r="D21" s="247"/>
      <c r="E21" s="247"/>
      <c r="F21" s="247"/>
      <c r="G21" s="247"/>
      <c r="H21" s="247"/>
      <c r="I21" s="247"/>
      <c r="J21" s="247"/>
      <c r="K21" s="22"/>
      <c r="L21" s="49"/>
      <c r="M21" s="49"/>
      <c r="N21" s="49"/>
      <c r="P21" s="10"/>
      <c r="R21" s="121"/>
      <c r="S21" s="10"/>
      <c r="T21" s="10"/>
      <c r="U21" s="10"/>
      <c r="V21" s="10"/>
    </row>
    <row r="22" spans="1:22" s="116" customFormat="1" ht="18" customHeight="1" x14ac:dyDescent="0.25">
      <c r="A22" s="19"/>
      <c r="B22" s="186" t="s">
        <v>320</v>
      </c>
      <c r="C22" s="112"/>
      <c r="D22" s="247"/>
      <c r="E22" s="247"/>
      <c r="F22" s="247"/>
      <c r="G22" s="247"/>
      <c r="H22" s="247"/>
      <c r="I22" s="247"/>
      <c r="J22" s="247"/>
      <c r="K22" s="22"/>
      <c r="L22" s="49"/>
      <c r="M22" s="49"/>
      <c r="N22" s="49"/>
      <c r="P22" s="10"/>
      <c r="R22" s="121"/>
      <c r="S22" s="10"/>
      <c r="T22" s="10"/>
      <c r="U22" s="10"/>
      <c r="V22" s="10"/>
    </row>
    <row r="23" spans="1:22" s="116" customFormat="1" ht="9.9499999999999993" customHeight="1" x14ac:dyDescent="0.25">
      <c r="A23" s="24"/>
      <c r="B23" s="25"/>
      <c r="C23" s="25"/>
      <c r="D23" s="25"/>
      <c r="E23" s="25"/>
      <c r="F23" s="25"/>
      <c r="G23" s="25"/>
      <c r="H23" s="25"/>
      <c r="I23" s="25"/>
      <c r="J23" s="25"/>
      <c r="K23" s="26"/>
      <c r="L23" s="49"/>
      <c r="M23" s="49"/>
      <c r="N23" s="49"/>
      <c r="P23" s="10"/>
      <c r="R23" s="121"/>
      <c r="S23" s="10"/>
      <c r="T23" s="10"/>
      <c r="U23" s="10"/>
      <c r="V23" s="10"/>
    </row>
    <row r="24" spans="1:22" s="116" customFormat="1" ht="9.9499999999999993" customHeight="1" x14ac:dyDescent="0.25">
      <c r="A24" s="10"/>
      <c r="B24" s="10"/>
      <c r="C24" s="10"/>
      <c r="D24" s="10"/>
      <c r="E24" s="10"/>
      <c r="F24" s="10"/>
      <c r="G24" s="10"/>
      <c r="H24" s="10"/>
      <c r="I24" s="10"/>
      <c r="J24" s="10"/>
      <c r="L24" s="49"/>
      <c r="M24" s="49"/>
      <c r="N24" s="49"/>
      <c r="P24" s="10"/>
      <c r="R24" s="125"/>
      <c r="S24" s="10"/>
      <c r="T24" s="10"/>
      <c r="U24" s="10"/>
      <c r="V24" s="10"/>
    </row>
    <row r="25" spans="1:22" ht="9.9499999999999993" customHeight="1" x14ac:dyDescent="0.25">
      <c r="A25" s="16"/>
      <c r="B25" s="17"/>
      <c r="C25" s="17"/>
      <c r="D25" s="17"/>
      <c r="E25" s="17"/>
      <c r="F25" s="17"/>
      <c r="G25" s="17"/>
      <c r="H25" s="17"/>
      <c r="I25" s="17"/>
      <c r="J25" s="17"/>
      <c r="K25" s="18"/>
      <c r="Q25" s="116"/>
      <c r="R25" s="13"/>
    </row>
    <row r="26" spans="1:22" ht="18" customHeight="1" x14ac:dyDescent="0.25">
      <c r="A26" s="19"/>
      <c r="B26" s="184" t="s">
        <v>386</v>
      </c>
      <c r="C26" s="184"/>
      <c r="D26" s="189"/>
      <c r="E26" s="189"/>
      <c r="F26" s="189"/>
      <c r="G26" s="189"/>
      <c r="H26" s="189"/>
      <c r="I26" s="189"/>
      <c r="J26" s="189"/>
      <c r="K26" s="22"/>
      <c r="Q26" s="47"/>
      <c r="R26" s="48"/>
    </row>
    <row r="27" spans="1:22" ht="18" customHeight="1" x14ac:dyDescent="0.25">
      <c r="A27" s="19"/>
      <c r="B27" s="186" t="s">
        <v>372</v>
      </c>
      <c r="C27" s="186"/>
      <c r="D27" s="295"/>
      <c r="E27" s="295"/>
      <c r="F27" s="295"/>
      <c r="G27" s="295"/>
      <c r="H27" s="295"/>
      <c r="I27" s="295"/>
      <c r="J27" s="295"/>
      <c r="K27" s="22"/>
      <c r="Q27" s="116"/>
      <c r="R27" s="13"/>
    </row>
    <row r="28" spans="1:22" ht="9.9499999999999993" customHeight="1" x14ac:dyDescent="0.25">
      <c r="A28" s="19"/>
      <c r="B28" s="21"/>
      <c r="C28" s="21"/>
      <c r="D28" s="21"/>
      <c r="E28" s="21"/>
      <c r="F28" s="21"/>
      <c r="G28" s="21"/>
      <c r="H28" s="21"/>
      <c r="I28" s="21"/>
      <c r="J28" s="21"/>
      <c r="K28" s="22"/>
    </row>
    <row r="29" spans="1:22" ht="18" customHeight="1" x14ac:dyDescent="0.25">
      <c r="A29" s="19"/>
      <c r="B29" s="184" t="s">
        <v>373</v>
      </c>
      <c r="C29" s="184"/>
      <c r="D29" s="297" t="s">
        <v>214</v>
      </c>
      <c r="E29" s="297"/>
      <c r="F29" s="297"/>
      <c r="G29" s="21"/>
      <c r="H29" s="46"/>
      <c r="I29" s="21"/>
      <c r="J29" s="32" t="s">
        <v>350</v>
      </c>
      <c r="K29" s="22"/>
    </row>
    <row r="30" spans="1:22" ht="18" customHeight="1" x14ac:dyDescent="0.25">
      <c r="A30" s="19"/>
      <c r="B30" s="126"/>
      <c r="C30" s="190" t="s">
        <v>216</v>
      </c>
      <c r="D30" s="188"/>
      <c r="E30" s="122" t="s">
        <v>220</v>
      </c>
      <c r="F30" s="188"/>
      <c r="G30" s="151"/>
      <c r="H30" s="71"/>
      <c r="I30" s="124"/>
      <c r="J30" s="44">
        <f>ROUND(((F30-D30)/30.4),0)</f>
        <v>0</v>
      </c>
      <c r="K30" s="22"/>
      <c r="O30" s="49"/>
    </row>
    <row r="31" spans="1:22" ht="18" customHeight="1" x14ac:dyDescent="0.25">
      <c r="A31" s="19"/>
      <c r="B31" s="126"/>
      <c r="C31" s="190" t="s">
        <v>216</v>
      </c>
      <c r="D31" s="188"/>
      <c r="E31" s="122" t="s">
        <v>220</v>
      </c>
      <c r="F31" s="188"/>
      <c r="G31" s="151"/>
      <c r="H31" s="71"/>
      <c r="I31" s="124"/>
      <c r="J31" s="44">
        <f>ROUND(((F31-D31)/30.4),0)</f>
        <v>0</v>
      </c>
      <c r="K31" s="22"/>
      <c r="O31" s="49"/>
    </row>
    <row r="32" spans="1:22" ht="9.9499999999999993" customHeight="1" x14ac:dyDescent="0.25">
      <c r="A32" s="19"/>
      <c r="B32" s="186"/>
      <c r="C32" s="186"/>
      <c r="D32" s="84"/>
      <c r="E32" s="189"/>
      <c r="F32" s="189"/>
      <c r="G32" s="189"/>
      <c r="H32" s="189"/>
      <c r="I32" s="189"/>
      <c r="J32" s="189"/>
      <c r="K32" s="22"/>
    </row>
    <row r="33" spans="1:15" ht="18" customHeight="1" x14ac:dyDescent="0.25">
      <c r="A33" s="19"/>
      <c r="B33" s="184" t="s">
        <v>374</v>
      </c>
      <c r="C33" s="184"/>
      <c r="D33" s="189"/>
      <c r="E33" s="189"/>
      <c r="F33" s="189"/>
      <c r="G33" s="189"/>
      <c r="H33" s="189"/>
      <c r="I33" s="189"/>
      <c r="J33" s="189"/>
      <c r="K33" s="22"/>
    </row>
    <row r="34" spans="1:15" ht="18" customHeight="1" x14ac:dyDescent="0.25">
      <c r="A34" s="19"/>
      <c r="B34" s="186" t="s">
        <v>375</v>
      </c>
      <c r="C34" s="186"/>
      <c r="D34" s="247"/>
      <c r="E34" s="247"/>
      <c r="F34" s="247"/>
      <c r="G34" s="247"/>
      <c r="H34" s="247"/>
      <c r="I34" s="247"/>
      <c r="J34" s="247"/>
      <c r="K34" s="22"/>
    </row>
    <row r="35" spans="1:15" ht="18" customHeight="1" x14ac:dyDescent="0.25">
      <c r="A35" s="19"/>
      <c r="B35" s="186" t="s">
        <v>376</v>
      </c>
      <c r="C35" s="186"/>
      <c r="D35" s="247"/>
      <c r="E35" s="247"/>
      <c r="F35" s="247"/>
      <c r="G35" s="247"/>
      <c r="H35" s="247"/>
      <c r="I35" s="247"/>
      <c r="J35" s="247"/>
      <c r="K35" s="22"/>
    </row>
    <row r="36" spans="1:15" ht="18" customHeight="1" x14ac:dyDescent="0.25">
      <c r="A36" s="19"/>
      <c r="B36" s="199" t="s">
        <v>377</v>
      </c>
      <c r="C36" s="186"/>
      <c r="D36" s="247"/>
      <c r="E36" s="247"/>
      <c r="F36" s="247"/>
      <c r="G36" s="247"/>
      <c r="H36" s="247"/>
      <c r="I36" s="247"/>
      <c r="J36" s="247"/>
      <c r="K36" s="22"/>
    </row>
    <row r="37" spans="1:15" ht="18" customHeight="1" x14ac:dyDescent="0.25">
      <c r="A37" s="19"/>
      <c r="B37" s="186" t="s">
        <v>320</v>
      </c>
      <c r="C37" s="186"/>
      <c r="D37" s="247"/>
      <c r="E37" s="247"/>
      <c r="F37" s="247"/>
      <c r="G37" s="247"/>
      <c r="H37" s="247"/>
      <c r="I37" s="247"/>
      <c r="J37" s="247"/>
      <c r="K37" s="22"/>
    </row>
    <row r="38" spans="1:15" ht="9.9499999999999993" customHeight="1" x14ac:dyDescent="0.25">
      <c r="A38" s="24"/>
      <c r="B38" s="25"/>
      <c r="C38" s="25"/>
      <c r="D38" s="25"/>
      <c r="E38" s="25"/>
      <c r="F38" s="25"/>
      <c r="G38" s="25"/>
      <c r="H38" s="25"/>
      <c r="I38" s="25"/>
      <c r="J38" s="25"/>
      <c r="K38" s="26"/>
    </row>
    <row r="39" spans="1:15" ht="9.9499999999999993" customHeight="1" x14ac:dyDescent="0.25"/>
    <row r="40" spans="1:15" ht="9.9499999999999993" customHeight="1" x14ac:dyDescent="0.25">
      <c r="A40" s="16"/>
      <c r="B40" s="17"/>
      <c r="C40" s="17"/>
      <c r="D40" s="17"/>
      <c r="E40" s="17"/>
      <c r="F40" s="17"/>
      <c r="G40" s="17"/>
      <c r="H40" s="17"/>
      <c r="I40" s="17"/>
      <c r="J40" s="17"/>
      <c r="K40" s="18"/>
    </row>
    <row r="41" spans="1:15" ht="18" customHeight="1" x14ac:dyDescent="0.25">
      <c r="A41" s="19"/>
      <c r="B41" s="184" t="s">
        <v>385</v>
      </c>
      <c r="C41" s="184"/>
      <c r="D41" s="189"/>
      <c r="E41" s="189"/>
      <c r="F41" s="189"/>
      <c r="G41" s="189"/>
      <c r="H41" s="189"/>
      <c r="I41" s="189"/>
      <c r="J41" s="189"/>
      <c r="K41" s="22"/>
    </row>
    <row r="42" spans="1:15" ht="18" customHeight="1" x14ac:dyDescent="0.25">
      <c r="A42" s="19"/>
      <c r="B42" s="186" t="s">
        <v>372</v>
      </c>
      <c r="C42" s="186"/>
      <c r="D42" s="295"/>
      <c r="E42" s="295"/>
      <c r="F42" s="295"/>
      <c r="G42" s="295"/>
      <c r="H42" s="295"/>
      <c r="I42" s="295"/>
      <c r="J42" s="295"/>
      <c r="K42" s="22"/>
    </row>
    <row r="43" spans="1:15" ht="9.9499999999999993" customHeight="1" x14ac:dyDescent="0.25">
      <c r="A43" s="19"/>
      <c r="B43" s="21"/>
      <c r="C43" s="21"/>
      <c r="D43" s="21"/>
      <c r="E43" s="21"/>
      <c r="F43" s="21"/>
      <c r="G43" s="21"/>
      <c r="H43" s="21"/>
      <c r="I43" s="21"/>
      <c r="J43" s="21"/>
      <c r="K43" s="22"/>
    </row>
    <row r="44" spans="1:15" ht="18" customHeight="1" x14ac:dyDescent="0.25">
      <c r="A44" s="19"/>
      <c r="B44" s="184" t="s">
        <v>373</v>
      </c>
      <c r="C44" s="184"/>
      <c r="D44" s="297" t="s">
        <v>214</v>
      </c>
      <c r="E44" s="297"/>
      <c r="F44" s="297"/>
      <c r="G44" s="21"/>
      <c r="H44" s="46"/>
      <c r="I44" s="21"/>
      <c r="J44" s="32" t="s">
        <v>350</v>
      </c>
      <c r="K44" s="22"/>
    </row>
    <row r="45" spans="1:15" ht="18" customHeight="1" x14ac:dyDescent="0.25">
      <c r="A45" s="19"/>
      <c r="B45" s="126"/>
      <c r="C45" s="190" t="s">
        <v>216</v>
      </c>
      <c r="D45" s="188"/>
      <c r="E45" s="122" t="s">
        <v>220</v>
      </c>
      <c r="F45" s="188"/>
      <c r="G45" s="151"/>
      <c r="H45" s="71"/>
      <c r="I45" s="124"/>
      <c r="J45" s="44">
        <f>ROUND(((F45-D45)/30.4),0)</f>
        <v>0</v>
      </c>
      <c r="K45" s="22"/>
      <c r="O45" s="49"/>
    </row>
    <row r="46" spans="1:15" ht="18" customHeight="1" x14ac:dyDescent="0.25">
      <c r="A46" s="19"/>
      <c r="B46" s="126"/>
      <c r="C46" s="190" t="s">
        <v>216</v>
      </c>
      <c r="D46" s="188"/>
      <c r="E46" s="122" t="s">
        <v>220</v>
      </c>
      <c r="F46" s="188"/>
      <c r="G46" s="151"/>
      <c r="H46" s="71"/>
      <c r="I46" s="124"/>
      <c r="J46" s="44">
        <f>ROUND(((F46-D46)/30.4),0)</f>
        <v>0</v>
      </c>
      <c r="K46" s="22"/>
      <c r="O46" s="49"/>
    </row>
    <row r="47" spans="1:15" ht="9.9499999999999993" customHeight="1" x14ac:dyDescent="0.25">
      <c r="A47" s="19"/>
      <c r="B47" s="186"/>
      <c r="C47" s="186"/>
      <c r="D47" s="84"/>
      <c r="E47" s="189"/>
      <c r="F47" s="189"/>
      <c r="G47" s="189"/>
      <c r="H47" s="189"/>
      <c r="I47" s="189"/>
      <c r="J47" s="189"/>
      <c r="K47" s="22"/>
    </row>
    <row r="48" spans="1:15" ht="18" customHeight="1" x14ac:dyDescent="0.25">
      <c r="A48" s="19"/>
      <c r="B48" s="184" t="s">
        <v>374</v>
      </c>
      <c r="C48" s="184"/>
      <c r="D48" s="189"/>
      <c r="E48" s="189"/>
      <c r="F48" s="189"/>
      <c r="G48" s="189"/>
      <c r="H48" s="189"/>
      <c r="I48" s="189"/>
      <c r="J48" s="189"/>
      <c r="K48" s="22"/>
    </row>
    <row r="49" spans="1:15" ht="18" customHeight="1" x14ac:dyDescent="0.25">
      <c r="A49" s="19"/>
      <c r="B49" s="186" t="s">
        <v>375</v>
      </c>
      <c r="C49" s="186"/>
      <c r="D49" s="247"/>
      <c r="E49" s="247"/>
      <c r="F49" s="247"/>
      <c r="G49" s="247"/>
      <c r="H49" s="247"/>
      <c r="I49" s="247"/>
      <c r="J49" s="247"/>
      <c r="K49" s="22"/>
    </row>
    <row r="50" spans="1:15" ht="18" customHeight="1" x14ac:dyDescent="0.25">
      <c r="A50" s="19"/>
      <c r="B50" s="186" t="s">
        <v>376</v>
      </c>
      <c r="C50" s="186"/>
      <c r="D50" s="247"/>
      <c r="E50" s="247"/>
      <c r="F50" s="247"/>
      <c r="G50" s="247"/>
      <c r="H50" s="247"/>
      <c r="I50" s="247"/>
      <c r="J50" s="247"/>
      <c r="K50" s="22"/>
    </row>
    <row r="51" spans="1:15" ht="18" customHeight="1" x14ac:dyDescent="0.25">
      <c r="A51" s="19"/>
      <c r="B51" s="199" t="s">
        <v>377</v>
      </c>
      <c r="C51" s="186"/>
      <c r="D51" s="247"/>
      <c r="E51" s="247"/>
      <c r="F51" s="247"/>
      <c r="G51" s="247"/>
      <c r="H51" s="247"/>
      <c r="I51" s="247"/>
      <c r="J51" s="247"/>
      <c r="K51" s="22"/>
    </row>
    <row r="52" spans="1:15" ht="18" customHeight="1" x14ac:dyDescent="0.25">
      <c r="A52" s="19"/>
      <c r="B52" s="186" t="s">
        <v>320</v>
      </c>
      <c r="C52" s="186"/>
      <c r="D52" s="247"/>
      <c r="E52" s="247"/>
      <c r="F52" s="247"/>
      <c r="G52" s="247"/>
      <c r="H52" s="247"/>
      <c r="I52" s="247"/>
      <c r="J52" s="247"/>
      <c r="K52" s="22"/>
    </row>
    <row r="53" spans="1:15" ht="9.9499999999999993" customHeight="1" x14ac:dyDescent="0.25">
      <c r="A53" s="24"/>
      <c r="B53" s="25"/>
      <c r="C53" s="25"/>
      <c r="D53" s="25"/>
      <c r="E53" s="25"/>
      <c r="F53" s="25"/>
      <c r="G53" s="25"/>
      <c r="H53" s="25"/>
      <c r="I53" s="25"/>
      <c r="J53" s="25"/>
      <c r="K53" s="26"/>
    </row>
    <row r="54" spans="1:15" ht="9.9499999999999993" customHeight="1" x14ac:dyDescent="0.25"/>
    <row r="55" spans="1:15" ht="9.9499999999999993" customHeight="1" x14ac:dyDescent="0.25">
      <c r="A55" s="16"/>
      <c r="B55" s="17"/>
      <c r="C55" s="17"/>
      <c r="D55" s="17"/>
      <c r="E55" s="17"/>
      <c r="F55" s="17"/>
      <c r="G55" s="17"/>
      <c r="H55" s="17"/>
      <c r="I55" s="17"/>
      <c r="J55" s="17"/>
      <c r="K55" s="18"/>
    </row>
    <row r="56" spans="1:15" ht="18" customHeight="1" x14ac:dyDescent="0.25">
      <c r="A56" s="19"/>
      <c r="B56" s="184" t="s">
        <v>384</v>
      </c>
      <c r="C56" s="184"/>
      <c r="D56" s="189"/>
      <c r="E56" s="189"/>
      <c r="F56" s="189"/>
      <c r="G56" s="189"/>
      <c r="H56" s="189"/>
      <c r="I56" s="189"/>
      <c r="J56" s="189"/>
      <c r="K56" s="22"/>
    </row>
    <row r="57" spans="1:15" ht="18" customHeight="1" x14ac:dyDescent="0.25">
      <c r="A57" s="19"/>
      <c r="B57" s="186" t="s">
        <v>372</v>
      </c>
      <c r="C57" s="186"/>
      <c r="D57" s="295"/>
      <c r="E57" s="295"/>
      <c r="F57" s="295"/>
      <c r="G57" s="295"/>
      <c r="H57" s="295"/>
      <c r="I57" s="295"/>
      <c r="J57" s="295"/>
      <c r="K57" s="22"/>
    </row>
    <row r="58" spans="1:15" ht="9.9499999999999993" customHeight="1" x14ac:dyDescent="0.25">
      <c r="A58" s="19"/>
      <c r="B58" s="21"/>
      <c r="C58" s="21"/>
      <c r="D58" s="21"/>
      <c r="E58" s="21"/>
      <c r="F58" s="21"/>
      <c r="G58" s="21"/>
      <c r="H58" s="21"/>
      <c r="I58" s="21"/>
      <c r="J58" s="21"/>
      <c r="K58" s="22"/>
    </row>
    <row r="59" spans="1:15" ht="18" customHeight="1" x14ac:dyDescent="0.25">
      <c r="A59" s="19"/>
      <c r="B59" s="184" t="s">
        <v>373</v>
      </c>
      <c r="C59" s="184"/>
      <c r="D59" s="297" t="s">
        <v>214</v>
      </c>
      <c r="E59" s="297"/>
      <c r="F59" s="297"/>
      <c r="G59" s="21"/>
      <c r="H59" s="46"/>
      <c r="I59" s="21"/>
      <c r="J59" s="32" t="s">
        <v>350</v>
      </c>
      <c r="K59" s="22"/>
    </row>
    <row r="60" spans="1:15" ht="18" customHeight="1" x14ac:dyDescent="0.25">
      <c r="A60" s="19"/>
      <c r="B60" s="126"/>
      <c r="C60" s="190" t="s">
        <v>216</v>
      </c>
      <c r="D60" s="188"/>
      <c r="E60" s="122" t="s">
        <v>220</v>
      </c>
      <c r="F60" s="188"/>
      <c r="G60" s="151"/>
      <c r="H60" s="71"/>
      <c r="I60" s="124"/>
      <c r="J60" s="44">
        <f>ROUND(((F60-D60)/30.4),0)</f>
        <v>0</v>
      </c>
      <c r="K60" s="22"/>
      <c r="O60" s="49"/>
    </row>
    <row r="61" spans="1:15" ht="18" customHeight="1" x14ac:dyDescent="0.25">
      <c r="A61" s="19"/>
      <c r="B61" s="126"/>
      <c r="C61" s="190" t="s">
        <v>216</v>
      </c>
      <c r="D61" s="188"/>
      <c r="E61" s="122" t="s">
        <v>220</v>
      </c>
      <c r="F61" s="188"/>
      <c r="G61" s="151"/>
      <c r="H61" s="71"/>
      <c r="I61" s="124"/>
      <c r="J61" s="44">
        <f>ROUND(((F61-D61)/30.4),0)</f>
        <v>0</v>
      </c>
      <c r="K61" s="22"/>
      <c r="O61" s="49"/>
    </row>
    <row r="62" spans="1:15" ht="9.9499999999999993" customHeight="1" x14ac:dyDescent="0.25">
      <c r="A62" s="19"/>
      <c r="B62" s="186"/>
      <c r="C62" s="186"/>
      <c r="D62" s="84"/>
      <c r="E62" s="189"/>
      <c r="F62" s="189"/>
      <c r="G62" s="189"/>
      <c r="H62" s="189"/>
      <c r="I62" s="189"/>
      <c r="J62" s="189"/>
      <c r="K62" s="22"/>
    </row>
    <row r="63" spans="1:15" ht="18" customHeight="1" x14ac:dyDescent="0.25">
      <c r="A63" s="19"/>
      <c r="B63" s="184" t="s">
        <v>374</v>
      </c>
      <c r="C63" s="184"/>
      <c r="D63" s="189"/>
      <c r="E63" s="189"/>
      <c r="F63" s="189"/>
      <c r="G63" s="189"/>
      <c r="H63" s="189"/>
      <c r="I63" s="189"/>
      <c r="J63" s="189"/>
      <c r="K63" s="22"/>
    </row>
    <row r="64" spans="1:15" ht="18" customHeight="1" x14ac:dyDescent="0.25">
      <c r="A64" s="19"/>
      <c r="B64" s="186" t="s">
        <v>375</v>
      </c>
      <c r="C64" s="186"/>
      <c r="D64" s="247"/>
      <c r="E64" s="247"/>
      <c r="F64" s="247"/>
      <c r="G64" s="247"/>
      <c r="H64" s="247"/>
      <c r="I64" s="247"/>
      <c r="J64" s="247"/>
      <c r="K64" s="22"/>
    </row>
    <row r="65" spans="1:15" ht="18" customHeight="1" x14ac:dyDescent="0.25">
      <c r="A65" s="19"/>
      <c r="B65" s="186" t="s">
        <v>376</v>
      </c>
      <c r="C65" s="186"/>
      <c r="D65" s="247"/>
      <c r="E65" s="247"/>
      <c r="F65" s="247"/>
      <c r="G65" s="247"/>
      <c r="H65" s="247"/>
      <c r="I65" s="247"/>
      <c r="J65" s="247"/>
      <c r="K65" s="22"/>
    </row>
    <row r="66" spans="1:15" ht="18" customHeight="1" x14ac:dyDescent="0.25">
      <c r="A66" s="19"/>
      <c r="B66" s="199" t="s">
        <v>377</v>
      </c>
      <c r="C66" s="186"/>
      <c r="D66" s="247"/>
      <c r="E66" s="247"/>
      <c r="F66" s="247"/>
      <c r="G66" s="247"/>
      <c r="H66" s="247"/>
      <c r="I66" s="247"/>
      <c r="J66" s="247"/>
      <c r="K66" s="22"/>
    </row>
    <row r="67" spans="1:15" ht="18" customHeight="1" x14ac:dyDescent="0.25">
      <c r="A67" s="19"/>
      <c r="B67" s="186" t="s">
        <v>320</v>
      </c>
      <c r="C67" s="186"/>
      <c r="D67" s="247"/>
      <c r="E67" s="247"/>
      <c r="F67" s="247"/>
      <c r="G67" s="247"/>
      <c r="H67" s="247"/>
      <c r="I67" s="247"/>
      <c r="J67" s="247"/>
      <c r="K67" s="22"/>
    </row>
    <row r="68" spans="1:15" ht="9.9499999999999993" customHeight="1" x14ac:dyDescent="0.25">
      <c r="A68" s="24"/>
      <c r="B68" s="25"/>
      <c r="C68" s="25"/>
      <c r="D68" s="25"/>
      <c r="E68" s="25"/>
      <c r="F68" s="25"/>
      <c r="G68" s="25"/>
      <c r="H68" s="25"/>
      <c r="I68" s="25"/>
      <c r="J68" s="25"/>
      <c r="K68" s="26"/>
    </row>
    <row r="69" spans="1:15" ht="9.9499999999999993" customHeight="1" x14ac:dyDescent="0.25"/>
    <row r="70" spans="1:15" ht="9.9499999999999993" customHeight="1" x14ac:dyDescent="0.25">
      <c r="A70" s="16"/>
      <c r="B70" s="17"/>
      <c r="C70" s="17"/>
      <c r="D70" s="17"/>
      <c r="E70" s="17"/>
      <c r="F70" s="17"/>
      <c r="G70" s="17"/>
      <c r="H70" s="17"/>
      <c r="I70" s="17"/>
      <c r="J70" s="17"/>
      <c r="K70" s="18"/>
    </row>
    <row r="71" spans="1:15" ht="18" customHeight="1" x14ac:dyDescent="0.25">
      <c r="A71" s="19"/>
      <c r="B71" s="184" t="s">
        <v>383</v>
      </c>
      <c r="C71" s="184"/>
      <c r="D71" s="189"/>
      <c r="E71" s="189"/>
      <c r="F71" s="189"/>
      <c r="G71" s="189"/>
      <c r="H71" s="189"/>
      <c r="I71" s="189"/>
      <c r="J71" s="189"/>
      <c r="K71" s="22"/>
    </row>
    <row r="72" spans="1:15" ht="18" customHeight="1" x14ac:dyDescent="0.25">
      <c r="A72" s="19"/>
      <c r="B72" s="186" t="s">
        <v>372</v>
      </c>
      <c r="C72" s="186"/>
      <c r="D72" s="295"/>
      <c r="E72" s="295"/>
      <c r="F72" s="295"/>
      <c r="G72" s="295"/>
      <c r="H72" s="295"/>
      <c r="I72" s="295"/>
      <c r="J72" s="295"/>
      <c r="K72" s="22"/>
    </row>
    <row r="73" spans="1:15" ht="9.9499999999999993" customHeight="1" x14ac:dyDescent="0.25">
      <c r="A73" s="19"/>
      <c r="B73" s="21"/>
      <c r="C73" s="21"/>
      <c r="D73" s="21"/>
      <c r="E73" s="21"/>
      <c r="F73" s="21"/>
      <c r="G73" s="21"/>
      <c r="H73" s="21"/>
      <c r="I73" s="21"/>
      <c r="J73" s="21"/>
      <c r="K73" s="22"/>
    </row>
    <row r="74" spans="1:15" ht="18" customHeight="1" x14ac:dyDescent="0.25">
      <c r="A74" s="19"/>
      <c r="B74" s="184" t="s">
        <v>373</v>
      </c>
      <c r="C74" s="184"/>
      <c r="D74" s="297" t="s">
        <v>214</v>
      </c>
      <c r="E74" s="297"/>
      <c r="F74" s="297"/>
      <c r="G74" s="21"/>
      <c r="H74" s="46"/>
      <c r="I74" s="21"/>
      <c r="J74" s="32" t="s">
        <v>350</v>
      </c>
      <c r="K74" s="22"/>
    </row>
    <row r="75" spans="1:15" ht="18" customHeight="1" x14ac:dyDescent="0.25">
      <c r="A75" s="19"/>
      <c r="B75" s="126"/>
      <c r="C75" s="190" t="s">
        <v>216</v>
      </c>
      <c r="D75" s="188"/>
      <c r="E75" s="122" t="s">
        <v>220</v>
      </c>
      <c r="F75" s="188"/>
      <c r="G75" s="151"/>
      <c r="H75" s="71"/>
      <c r="I75" s="124"/>
      <c r="J75" s="44">
        <f>ROUND(((F75-D75)/30.4),0)</f>
        <v>0</v>
      </c>
      <c r="K75" s="22"/>
      <c r="O75" s="49"/>
    </row>
    <row r="76" spans="1:15" ht="18" customHeight="1" x14ac:dyDescent="0.25">
      <c r="A76" s="19"/>
      <c r="B76" s="126"/>
      <c r="C76" s="190" t="s">
        <v>216</v>
      </c>
      <c r="D76" s="188"/>
      <c r="E76" s="122" t="s">
        <v>220</v>
      </c>
      <c r="F76" s="188"/>
      <c r="G76" s="151"/>
      <c r="H76" s="71"/>
      <c r="I76" s="124"/>
      <c r="J76" s="44">
        <f>ROUND(((F76-D76)/30.4),0)</f>
        <v>0</v>
      </c>
      <c r="K76" s="22"/>
      <c r="O76" s="49"/>
    </row>
    <row r="77" spans="1:15" ht="9.9499999999999993" customHeight="1" x14ac:dyDescent="0.25">
      <c r="A77" s="19"/>
      <c r="B77" s="186"/>
      <c r="C77" s="186"/>
      <c r="D77" s="84"/>
      <c r="E77" s="189"/>
      <c r="F77" s="189"/>
      <c r="G77" s="189"/>
      <c r="H77" s="189"/>
      <c r="I77" s="189"/>
      <c r="J77" s="189"/>
      <c r="K77" s="22"/>
    </row>
    <row r="78" spans="1:15" ht="18" customHeight="1" x14ac:dyDescent="0.25">
      <c r="A78" s="19"/>
      <c r="B78" s="184" t="s">
        <v>374</v>
      </c>
      <c r="C78" s="184"/>
      <c r="D78" s="189"/>
      <c r="E78" s="189"/>
      <c r="F78" s="189"/>
      <c r="G78" s="189"/>
      <c r="H78" s="189"/>
      <c r="I78" s="189"/>
      <c r="J78" s="189"/>
      <c r="K78" s="22"/>
    </row>
    <row r="79" spans="1:15" ht="18" customHeight="1" x14ac:dyDescent="0.25">
      <c r="A79" s="19"/>
      <c r="B79" s="186" t="s">
        <v>375</v>
      </c>
      <c r="C79" s="186"/>
      <c r="D79" s="247"/>
      <c r="E79" s="247"/>
      <c r="F79" s="247"/>
      <c r="G79" s="247"/>
      <c r="H79" s="247"/>
      <c r="I79" s="247"/>
      <c r="J79" s="247"/>
      <c r="K79" s="22"/>
    </row>
    <row r="80" spans="1:15" ht="18" customHeight="1" x14ac:dyDescent="0.25">
      <c r="A80" s="19"/>
      <c r="B80" s="186" t="s">
        <v>376</v>
      </c>
      <c r="C80" s="186"/>
      <c r="D80" s="247"/>
      <c r="E80" s="247"/>
      <c r="F80" s="247"/>
      <c r="G80" s="247"/>
      <c r="H80" s="247"/>
      <c r="I80" s="247"/>
      <c r="J80" s="247"/>
      <c r="K80" s="22"/>
    </row>
    <row r="81" spans="1:15" ht="18" customHeight="1" x14ac:dyDescent="0.25">
      <c r="A81" s="19"/>
      <c r="B81" s="199" t="s">
        <v>377</v>
      </c>
      <c r="C81" s="186"/>
      <c r="D81" s="247"/>
      <c r="E81" s="247"/>
      <c r="F81" s="247"/>
      <c r="G81" s="247"/>
      <c r="H81" s="247"/>
      <c r="I81" s="247"/>
      <c r="J81" s="247"/>
      <c r="K81" s="22"/>
    </row>
    <row r="82" spans="1:15" ht="18" customHeight="1" x14ac:dyDescent="0.25">
      <c r="A82" s="19"/>
      <c r="B82" s="186" t="s">
        <v>320</v>
      </c>
      <c r="C82" s="186"/>
      <c r="D82" s="247"/>
      <c r="E82" s="247"/>
      <c r="F82" s="247"/>
      <c r="G82" s="247"/>
      <c r="H82" s="247"/>
      <c r="I82" s="247"/>
      <c r="J82" s="247"/>
      <c r="K82" s="22"/>
    </row>
    <row r="83" spans="1:15" ht="9.9499999999999993" customHeight="1" x14ac:dyDescent="0.25">
      <c r="A83" s="24"/>
      <c r="B83" s="25"/>
      <c r="C83" s="25"/>
      <c r="D83" s="25"/>
      <c r="E83" s="25"/>
      <c r="F83" s="25"/>
      <c r="G83" s="25"/>
      <c r="H83" s="25"/>
      <c r="I83" s="25"/>
      <c r="J83" s="25"/>
      <c r="K83" s="26"/>
    </row>
    <row r="84" spans="1:15" ht="9.9499999999999993" customHeight="1" x14ac:dyDescent="0.25"/>
    <row r="85" spans="1:15" ht="9.9499999999999993" customHeight="1" x14ac:dyDescent="0.25">
      <c r="A85" s="16"/>
      <c r="B85" s="17"/>
      <c r="C85" s="17"/>
      <c r="D85" s="17"/>
      <c r="E85" s="17"/>
      <c r="F85" s="17"/>
      <c r="G85" s="17"/>
      <c r="H85" s="17"/>
      <c r="I85" s="17"/>
      <c r="J85" s="17"/>
      <c r="K85" s="18"/>
    </row>
    <row r="86" spans="1:15" ht="18" customHeight="1" x14ac:dyDescent="0.25">
      <c r="A86" s="19"/>
      <c r="B86" s="184" t="s">
        <v>382</v>
      </c>
      <c r="C86" s="184"/>
      <c r="D86" s="189"/>
      <c r="E86" s="189"/>
      <c r="F86" s="189"/>
      <c r="G86" s="189"/>
      <c r="H86" s="189"/>
      <c r="I86" s="189"/>
      <c r="J86" s="189"/>
      <c r="K86" s="22"/>
    </row>
    <row r="87" spans="1:15" ht="18" customHeight="1" x14ac:dyDescent="0.25">
      <c r="A87" s="19"/>
      <c r="B87" s="186" t="s">
        <v>372</v>
      </c>
      <c r="C87" s="186"/>
      <c r="D87" s="295"/>
      <c r="E87" s="295"/>
      <c r="F87" s="295"/>
      <c r="G87" s="295"/>
      <c r="H87" s="295"/>
      <c r="I87" s="295"/>
      <c r="J87" s="295"/>
      <c r="K87" s="22"/>
    </row>
    <row r="88" spans="1:15" ht="9.9499999999999993" customHeight="1" x14ac:dyDescent="0.25">
      <c r="A88" s="19"/>
      <c r="B88" s="21"/>
      <c r="C88" s="21"/>
      <c r="D88" s="21"/>
      <c r="E88" s="21"/>
      <c r="F88" s="21"/>
      <c r="G88" s="21"/>
      <c r="H88" s="21"/>
      <c r="I88" s="21"/>
      <c r="J88" s="21"/>
      <c r="K88" s="22"/>
    </row>
    <row r="89" spans="1:15" ht="18" customHeight="1" x14ac:dyDescent="0.25">
      <c r="A89" s="19"/>
      <c r="B89" s="184" t="s">
        <v>373</v>
      </c>
      <c r="C89" s="184"/>
      <c r="D89" s="297" t="s">
        <v>214</v>
      </c>
      <c r="E89" s="297"/>
      <c r="F89" s="297"/>
      <c r="G89" s="21"/>
      <c r="H89" s="46"/>
      <c r="I89" s="21"/>
      <c r="J89" s="32" t="s">
        <v>350</v>
      </c>
      <c r="K89" s="22"/>
    </row>
    <row r="90" spans="1:15" ht="18" customHeight="1" x14ac:dyDescent="0.25">
      <c r="A90" s="19"/>
      <c r="B90" s="126"/>
      <c r="C90" s="190" t="s">
        <v>216</v>
      </c>
      <c r="D90" s="188"/>
      <c r="E90" s="122" t="s">
        <v>220</v>
      </c>
      <c r="F90" s="188"/>
      <c r="G90" s="151"/>
      <c r="H90" s="71"/>
      <c r="I90" s="124"/>
      <c r="J90" s="44">
        <f>ROUND(((F90-D90)/30.4),0)</f>
        <v>0</v>
      </c>
      <c r="K90" s="22"/>
      <c r="O90" s="49"/>
    </row>
    <row r="91" spans="1:15" ht="18" customHeight="1" x14ac:dyDescent="0.25">
      <c r="A91" s="19"/>
      <c r="B91" s="126"/>
      <c r="C91" s="190" t="s">
        <v>216</v>
      </c>
      <c r="D91" s="188"/>
      <c r="E91" s="122" t="s">
        <v>220</v>
      </c>
      <c r="F91" s="188"/>
      <c r="G91" s="151"/>
      <c r="H91" s="71"/>
      <c r="I91" s="124"/>
      <c r="J91" s="44">
        <f>ROUND(((F91-D91)/30.4),0)</f>
        <v>0</v>
      </c>
      <c r="K91" s="22"/>
      <c r="O91" s="49"/>
    </row>
    <row r="92" spans="1:15" ht="9.9499999999999993" customHeight="1" x14ac:dyDescent="0.25">
      <c r="A92" s="19"/>
      <c r="B92" s="186"/>
      <c r="C92" s="186"/>
      <c r="D92" s="84"/>
      <c r="E92" s="189"/>
      <c r="F92" s="189"/>
      <c r="G92" s="189"/>
      <c r="H92" s="189"/>
      <c r="I92" s="189"/>
      <c r="J92" s="189"/>
      <c r="K92" s="22"/>
    </row>
    <row r="93" spans="1:15" ht="18" customHeight="1" x14ac:dyDescent="0.25">
      <c r="A93" s="19"/>
      <c r="B93" s="184" t="s">
        <v>374</v>
      </c>
      <c r="C93" s="184"/>
      <c r="D93" s="189"/>
      <c r="E93" s="189"/>
      <c r="F93" s="189"/>
      <c r="G93" s="189"/>
      <c r="H93" s="189"/>
      <c r="I93" s="189"/>
      <c r="J93" s="189"/>
      <c r="K93" s="22"/>
    </row>
    <row r="94" spans="1:15" ht="18" customHeight="1" x14ac:dyDescent="0.25">
      <c r="A94" s="19"/>
      <c r="B94" s="186" t="s">
        <v>375</v>
      </c>
      <c r="C94" s="186"/>
      <c r="D94" s="247"/>
      <c r="E94" s="247"/>
      <c r="F94" s="247"/>
      <c r="G94" s="247"/>
      <c r="H94" s="247"/>
      <c r="I94" s="247"/>
      <c r="J94" s="247"/>
      <c r="K94" s="22"/>
    </row>
    <row r="95" spans="1:15" ht="18" customHeight="1" x14ac:dyDescent="0.25">
      <c r="A95" s="19"/>
      <c r="B95" s="186" t="s">
        <v>376</v>
      </c>
      <c r="C95" s="186"/>
      <c r="D95" s="247"/>
      <c r="E95" s="247"/>
      <c r="F95" s="247"/>
      <c r="G95" s="247"/>
      <c r="H95" s="247"/>
      <c r="I95" s="247"/>
      <c r="J95" s="247"/>
      <c r="K95" s="22"/>
    </row>
    <row r="96" spans="1:15" ht="18" customHeight="1" x14ac:dyDescent="0.25">
      <c r="A96" s="19"/>
      <c r="B96" s="199" t="s">
        <v>377</v>
      </c>
      <c r="C96" s="186"/>
      <c r="D96" s="247"/>
      <c r="E96" s="247"/>
      <c r="F96" s="247"/>
      <c r="G96" s="247"/>
      <c r="H96" s="247"/>
      <c r="I96" s="247"/>
      <c r="J96" s="247"/>
      <c r="K96" s="22"/>
    </row>
    <row r="97" spans="1:15" ht="18" customHeight="1" x14ac:dyDescent="0.25">
      <c r="A97" s="19"/>
      <c r="B97" s="186" t="s">
        <v>320</v>
      </c>
      <c r="C97" s="186"/>
      <c r="D97" s="247"/>
      <c r="E97" s="247"/>
      <c r="F97" s="247"/>
      <c r="G97" s="247"/>
      <c r="H97" s="247"/>
      <c r="I97" s="247"/>
      <c r="J97" s="247"/>
      <c r="K97" s="22"/>
    </row>
    <row r="98" spans="1:15" ht="9.9499999999999993" customHeight="1" x14ac:dyDescent="0.25">
      <c r="A98" s="24"/>
      <c r="B98" s="25"/>
      <c r="C98" s="25"/>
      <c r="D98" s="25"/>
      <c r="E98" s="25"/>
      <c r="F98" s="25"/>
      <c r="G98" s="25"/>
      <c r="H98" s="25"/>
      <c r="I98" s="25"/>
      <c r="J98" s="25"/>
      <c r="K98" s="26"/>
    </row>
    <row r="99" spans="1:15" ht="9.9499999999999993" customHeight="1" x14ac:dyDescent="0.25"/>
    <row r="100" spans="1:15" ht="9.9499999999999993" customHeight="1" x14ac:dyDescent="0.25">
      <c r="A100" s="16"/>
      <c r="B100" s="17"/>
      <c r="C100" s="17"/>
      <c r="D100" s="17"/>
      <c r="E100" s="17"/>
      <c r="F100" s="17"/>
      <c r="G100" s="17"/>
      <c r="H100" s="17"/>
      <c r="I100" s="17"/>
      <c r="J100" s="17"/>
      <c r="K100" s="18"/>
    </row>
    <row r="101" spans="1:15" ht="18" customHeight="1" x14ac:dyDescent="0.25">
      <c r="A101" s="19"/>
      <c r="B101" s="184" t="s">
        <v>381</v>
      </c>
      <c r="C101" s="184"/>
      <c r="D101" s="189"/>
      <c r="E101" s="189"/>
      <c r="F101" s="189"/>
      <c r="G101" s="189"/>
      <c r="H101" s="189"/>
      <c r="I101" s="189"/>
      <c r="J101" s="189"/>
      <c r="K101" s="22"/>
    </row>
    <row r="102" spans="1:15" ht="18" customHeight="1" x14ac:dyDescent="0.25">
      <c r="A102" s="19"/>
      <c r="B102" s="186" t="s">
        <v>372</v>
      </c>
      <c r="C102" s="186"/>
      <c r="D102" s="295"/>
      <c r="E102" s="295"/>
      <c r="F102" s="295"/>
      <c r="G102" s="295"/>
      <c r="H102" s="295"/>
      <c r="I102" s="295"/>
      <c r="J102" s="295"/>
      <c r="K102" s="22"/>
    </row>
    <row r="103" spans="1:15" ht="9.9499999999999993" customHeight="1" x14ac:dyDescent="0.25">
      <c r="A103" s="19"/>
      <c r="B103" s="21"/>
      <c r="C103" s="21"/>
      <c r="D103" s="21"/>
      <c r="E103" s="21"/>
      <c r="F103" s="21"/>
      <c r="G103" s="21"/>
      <c r="H103" s="21"/>
      <c r="I103" s="21"/>
      <c r="J103" s="21"/>
      <c r="K103" s="22"/>
    </row>
    <row r="104" spans="1:15" ht="18" customHeight="1" x14ac:dyDescent="0.25">
      <c r="A104" s="19"/>
      <c r="B104" s="184" t="s">
        <v>373</v>
      </c>
      <c r="C104" s="184"/>
      <c r="D104" s="297" t="s">
        <v>214</v>
      </c>
      <c r="E104" s="297"/>
      <c r="F104" s="297"/>
      <c r="G104" s="21"/>
      <c r="H104" s="46"/>
      <c r="I104" s="21"/>
      <c r="J104" s="32" t="s">
        <v>350</v>
      </c>
      <c r="K104" s="22"/>
    </row>
    <row r="105" spans="1:15" ht="18" customHeight="1" x14ac:dyDescent="0.25">
      <c r="A105" s="19"/>
      <c r="B105" s="126"/>
      <c r="C105" s="190" t="s">
        <v>216</v>
      </c>
      <c r="D105" s="188"/>
      <c r="E105" s="122" t="s">
        <v>220</v>
      </c>
      <c r="F105" s="188"/>
      <c r="G105" s="151"/>
      <c r="H105" s="71"/>
      <c r="I105" s="124"/>
      <c r="J105" s="44">
        <f>ROUND(((F105-D105)/30.4),0)</f>
        <v>0</v>
      </c>
      <c r="K105" s="22"/>
      <c r="O105" s="49"/>
    </row>
    <row r="106" spans="1:15" ht="18" customHeight="1" x14ac:dyDescent="0.25">
      <c r="A106" s="19"/>
      <c r="B106" s="126"/>
      <c r="C106" s="190" t="s">
        <v>216</v>
      </c>
      <c r="D106" s="188"/>
      <c r="E106" s="122" t="s">
        <v>220</v>
      </c>
      <c r="F106" s="188"/>
      <c r="G106" s="151"/>
      <c r="H106" s="71"/>
      <c r="I106" s="124"/>
      <c r="J106" s="44">
        <f>ROUND(((F106-D106)/30.4),0)</f>
        <v>0</v>
      </c>
      <c r="K106" s="22"/>
      <c r="O106" s="49"/>
    </row>
    <row r="107" spans="1:15" ht="9.9499999999999993" customHeight="1" x14ac:dyDescent="0.25">
      <c r="A107" s="19"/>
      <c r="B107" s="186"/>
      <c r="C107" s="186"/>
      <c r="D107" s="84"/>
      <c r="E107" s="189"/>
      <c r="F107" s="189"/>
      <c r="G107" s="189"/>
      <c r="H107" s="189"/>
      <c r="I107" s="189"/>
      <c r="J107" s="189"/>
      <c r="K107" s="22"/>
    </row>
    <row r="108" spans="1:15" ht="18" customHeight="1" x14ac:dyDescent="0.25">
      <c r="A108" s="19"/>
      <c r="B108" s="184" t="s">
        <v>374</v>
      </c>
      <c r="C108" s="184"/>
      <c r="D108" s="189"/>
      <c r="E108" s="189"/>
      <c r="F108" s="189"/>
      <c r="G108" s="189"/>
      <c r="H108" s="189"/>
      <c r="I108" s="189"/>
      <c r="J108" s="189"/>
      <c r="K108" s="22"/>
    </row>
    <row r="109" spans="1:15" ht="18" customHeight="1" x14ac:dyDescent="0.25">
      <c r="A109" s="19"/>
      <c r="B109" s="186" t="s">
        <v>375</v>
      </c>
      <c r="C109" s="186"/>
      <c r="D109" s="247"/>
      <c r="E109" s="247"/>
      <c r="F109" s="247"/>
      <c r="G109" s="247"/>
      <c r="H109" s="247"/>
      <c r="I109" s="247"/>
      <c r="J109" s="247"/>
      <c r="K109" s="22"/>
    </row>
    <row r="110" spans="1:15" ht="18" customHeight="1" x14ac:dyDescent="0.25">
      <c r="A110" s="19"/>
      <c r="B110" s="186" t="s">
        <v>376</v>
      </c>
      <c r="C110" s="186"/>
      <c r="D110" s="247"/>
      <c r="E110" s="247"/>
      <c r="F110" s="247"/>
      <c r="G110" s="247"/>
      <c r="H110" s="247"/>
      <c r="I110" s="247"/>
      <c r="J110" s="247"/>
      <c r="K110" s="22"/>
    </row>
    <row r="111" spans="1:15" ht="18" customHeight="1" x14ac:dyDescent="0.25">
      <c r="A111" s="19"/>
      <c r="B111" s="199" t="s">
        <v>377</v>
      </c>
      <c r="C111" s="186"/>
      <c r="D111" s="247"/>
      <c r="E111" s="247"/>
      <c r="F111" s="247"/>
      <c r="G111" s="247"/>
      <c r="H111" s="247"/>
      <c r="I111" s="247"/>
      <c r="J111" s="247"/>
      <c r="K111" s="22"/>
    </row>
    <row r="112" spans="1:15" ht="18" customHeight="1" x14ac:dyDescent="0.25">
      <c r="A112" s="19"/>
      <c r="B112" s="186" t="s">
        <v>320</v>
      </c>
      <c r="C112" s="186"/>
      <c r="D112" s="247"/>
      <c r="E112" s="247"/>
      <c r="F112" s="247"/>
      <c r="G112" s="247"/>
      <c r="H112" s="247"/>
      <c r="I112" s="247"/>
      <c r="J112" s="247"/>
      <c r="K112" s="22"/>
    </row>
    <row r="113" spans="1:15" ht="9.9499999999999993" customHeight="1" x14ac:dyDescent="0.25">
      <c r="A113" s="24"/>
      <c r="B113" s="25"/>
      <c r="C113" s="25"/>
      <c r="D113" s="25"/>
      <c r="E113" s="25"/>
      <c r="F113" s="25"/>
      <c r="G113" s="25"/>
      <c r="H113" s="25"/>
      <c r="I113" s="25"/>
      <c r="J113" s="25"/>
      <c r="K113" s="26"/>
    </row>
    <row r="114" spans="1:15" ht="9.9499999999999993" customHeight="1" x14ac:dyDescent="0.25"/>
    <row r="115" spans="1:15" ht="9.9499999999999993" customHeight="1" x14ac:dyDescent="0.25">
      <c r="A115" s="16"/>
      <c r="B115" s="17"/>
      <c r="C115" s="17"/>
      <c r="D115" s="17"/>
      <c r="E115" s="17"/>
      <c r="F115" s="17"/>
      <c r="G115" s="17"/>
      <c r="H115" s="17"/>
      <c r="I115" s="17"/>
      <c r="J115" s="17"/>
      <c r="K115" s="18"/>
    </row>
    <row r="116" spans="1:15" ht="18" customHeight="1" x14ac:dyDescent="0.25">
      <c r="A116" s="19"/>
      <c r="B116" s="184" t="s">
        <v>380</v>
      </c>
      <c r="C116" s="184"/>
      <c r="D116" s="189"/>
      <c r="E116" s="189"/>
      <c r="F116" s="189"/>
      <c r="G116" s="189"/>
      <c r="H116" s="189"/>
      <c r="I116" s="189"/>
      <c r="J116" s="189"/>
      <c r="K116" s="22"/>
    </row>
    <row r="117" spans="1:15" ht="18" customHeight="1" x14ac:dyDescent="0.25">
      <c r="A117" s="19"/>
      <c r="B117" s="186" t="s">
        <v>372</v>
      </c>
      <c r="C117" s="186"/>
      <c r="D117" s="295"/>
      <c r="E117" s="295"/>
      <c r="F117" s="295"/>
      <c r="G117" s="295"/>
      <c r="H117" s="295"/>
      <c r="I117" s="295"/>
      <c r="J117" s="295"/>
      <c r="K117" s="22"/>
    </row>
    <row r="118" spans="1:15" ht="9.9499999999999993" customHeight="1" x14ac:dyDescent="0.25">
      <c r="A118" s="19"/>
      <c r="B118" s="21"/>
      <c r="C118" s="21"/>
      <c r="D118" s="21"/>
      <c r="E118" s="21"/>
      <c r="F118" s="21"/>
      <c r="G118" s="21"/>
      <c r="H118" s="21"/>
      <c r="I118" s="21"/>
      <c r="J118" s="21"/>
      <c r="K118" s="22"/>
    </row>
    <row r="119" spans="1:15" ht="18" customHeight="1" x14ac:dyDescent="0.25">
      <c r="A119" s="19"/>
      <c r="B119" s="184" t="s">
        <v>373</v>
      </c>
      <c r="C119" s="184"/>
      <c r="D119" s="297" t="s">
        <v>214</v>
      </c>
      <c r="E119" s="297"/>
      <c r="F119" s="297"/>
      <c r="G119" s="21"/>
      <c r="H119" s="46"/>
      <c r="I119" s="21"/>
      <c r="J119" s="32" t="s">
        <v>350</v>
      </c>
      <c r="K119" s="22"/>
    </row>
    <row r="120" spans="1:15" ht="18" customHeight="1" x14ac:dyDescent="0.25">
      <c r="A120" s="19"/>
      <c r="B120" s="126"/>
      <c r="C120" s="190" t="s">
        <v>216</v>
      </c>
      <c r="D120" s="188"/>
      <c r="E120" s="122" t="s">
        <v>220</v>
      </c>
      <c r="F120" s="188"/>
      <c r="G120" s="151"/>
      <c r="H120" s="71"/>
      <c r="I120" s="124"/>
      <c r="J120" s="44">
        <f>ROUND(((F120-D120)/30.4),0)</f>
        <v>0</v>
      </c>
      <c r="K120" s="22"/>
      <c r="O120" s="49"/>
    </row>
    <row r="121" spans="1:15" ht="18" customHeight="1" x14ac:dyDescent="0.25">
      <c r="A121" s="19"/>
      <c r="B121" s="126"/>
      <c r="C121" s="190" t="s">
        <v>216</v>
      </c>
      <c r="D121" s="188"/>
      <c r="E121" s="122" t="s">
        <v>220</v>
      </c>
      <c r="F121" s="188"/>
      <c r="G121" s="151"/>
      <c r="H121" s="71"/>
      <c r="I121" s="124"/>
      <c r="J121" s="44">
        <f>ROUND(((F121-D121)/30.4),0)</f>
        <v>0</v>
      </c>
      <c r="K121" s="22"/>
      <c r="O121" s="49"/>
    </row>
    <row r="122" spans="1:15" ht="9.9499999999999993" customHeight="1" x14ac:dyDescent="0.25">
      <c r="A122" s="19"/>
      <c r="B122" s="186"/>
      <c r="C122" s="186"/>
      <c r="D122" s="84"/>
      <c r="E122" s="189"/>
      <c r="F122" s="189"/>
      <c r="G122" s="189"/>
      <c r="H122" s="189"/>
      <c r="I122" s="189"/>
      <c r="J122" s="189"/>
      <c r="K122" s="22"/>
    </row>
    <row r="123" spans="1:15" ht="18" customHeight="1" x14ac:dyDescent="0.25">
      <c r="A123" s="19"/>
      <c r="B123" s="184" t="s">
        <v>374</v>
      </c>
      <c r="C123" s="184"/>
      <c r="D123" s="189"/>
      <c r="E123" s="189"/>
      <c r="F123" s="189"/>
      <c r="G123" s="189"/>
      <c r="H123" s="189"/>
      <c r="I123" s="189"/>
      <c r="J123" s="189"/>
      <c r="K123" s="22"/>
    </row>
    <row r="124" spans="1:15" ht="18" customHeight="1" x14ac:dyDescent="0.25">
      <c r="A124" s="19"/>
      <c r="B124" s="186" t="s">
        <v>375</v>
      </c>
      <c r="C124" s="186"/>
      <c r="D124" s="247"/>
      <c r="E124" s="247"/>
      <c r="F124" s="247"/>
      <c r="G124" s="247"/>
      <c r="H124" s="247"/>
      <c r="I124" s="247"/>
      <c r="J124" s="247"/>
      <c r="K124" s="22"/>
    </row>
    <row r="125" spans="1:15" ht="18" customHeight="1" x14ac:dyDescent="0.25">
      <c r="A125" s="19"/>
      <c r="B125" s="186" t="s">
        <v>376</v>
      </c>
      <c r="C125" s="186"/>
      <c r="D125" s="247"/>
      <c r="E125" s="247"/>
      <c r="F125" s="247"/>
      <c r="G125" s="247"/>
      <c r="H125" s="247"/>
      <c r="I125" s="247"/>
      <c r="J125" s="247"/>
      <c r="K125" s="22"/>
    </row>
    <row r="126" spans="1:15" ht="18" customHeight="1" x14ac:dyDescent="0.25">
      <c r="A126" s="19"/>
      <c r="B126" s="199" t="s">
        <v>377</v>
      </c>
      <c r="C126" s="186"/>
      <c r="D126" s="247"/>
      <c r="E126" s="247"/>
      <c r="F126" s="247"/>
      <c r="G126" s="247"/>
      <c r="H126" s="247"/>
      <c r="I126" s="247"/>
      <c r="J126" s="247"/>
      <c r="K126" s="22"/>
    </row>
    <row r="127" spans="1:15" ht="18" customHeight="1" x14ac:dyDescent="0.25">
      <c r="A127" s="19"/>
      <c r="B127" s="186" t="s">
        <v>320</v>
      </c>
      <c r="C127" s="186"/>
      <c r="D127" s="247"/>
      <c r="E127" s="247"/>
      <c r="F127" s="247"/>
      <c r="G127" s="247"/>
      <c r="H127" s="247"/>
      <c r="I127" s="247"/>
      <c r="J127" s="247"/>
      <c r="K127" s="22"/>
    </row>
    <row r="128" spans="1:15" ht="9.9499999999999993" customHeight="1" x14ac:dyDescent="0.25">
      <c r="A128" s="24"/>
      <c r="B128" s="25"/>
      <c r="C128" s="25"/>
      <c r="D128" s="25"/>
      <c r="E128" s="25"/>
      <c r="F128" s="25"/>
      <c r="G128" s="25"/>
      <c r="H128" s="25"/>
      <c r="I128" s="25"/>
      <c r="J128" s="25"/>
      <c r="K128" s="26"/>
    </row>
    <row r="129" spans="1:15" ht="9.9499999999999993" customHeight="1" x14ac:dyDescent="0.25"/>
    <row r="130" spans="1:15" ht="9.9499999999999993" customHeight="1" x14ac:dyDescent="0.25">
      <c r="A130" s="16"/>
      <c r="B130" s="17"/>
      <c r="C130" s="17"/>
      <c r="D130" s="17"/>
      <c r="E130" s="17"/>
      <c r="F130" s="17"/>
      <c r="G130" s="17"/>
      <c r="H130" s="17"/>
      <c r="I130" s="17"/>
      <c r="J130" s="17"/>
      <c r="K130" s="18"/>
    </row>
    <row r="131" spans="1:15" ht="18" customHeight="1" x14ac:dyDescent="0.25">
      <c r="A131" s="19"/>
      <c r="B131" s="184" t="s">
        <v>379</v>
      </c>
      <c r="C131" s="184"/>
      <c r="D131" s="189"/>
      <c r="E131" s="189"/>
      <c r="F131" s="189"/>
      <c r="G131" s="189"/>
      <c r="H131" s="189"/>
      <c r="I131" s="189"/>
      <c r="J131" s="189"/>
      <c r="K131" s="22"/>
    </row>
    <row r="132" spans="1:15" ht="18" customHeight="1" x14ac:dyDescent="0.25">
      <c r="A132" s="19"/>
      <c r="B132" s="186" t="s">
        <v>372</v>
      </c>
      <c r="C132" s="186"/>
      <c r="D132" s="295"/>
      <c r="E132" s="295"/>
      <c r="F132" s="295"/>
      <c r="G132" s="295"/>
      <c r="H132" s="295"/>
      <c r="I132" s="295"/>
      <c r="J132" s="295"/>
      <c r="K132" s="22"/>
    </row>
    <row r="133" spans="1:15" ht="9.9499999999999993" customHeight="1" x14ac:dyDescent="0.25">
      <c r="A133" s="19"/>
      <c r="B133" s="21"/>
      <c r="C133" s="21"/>
      <c r="D133" s="21"/>
      <c r="E133" s="21"/>
      <c r="F133" s="21"/>
      <c r="G133" s="21"/>
      <c r="H133" s="21"/>
      <c r="I133" s="21"/>
      <c r="J133" s="21"/>
      <c r="K133" s="22"/>
    </row>
    <row r="134" spans="1:15" ht="18" customHeight="1" x14ac:dyDescent="0.25">
      <c r="A134" s="19"/>
      <c r="B134" s="184" t="s">
        <v>373</v>
      </c>
      <c r="C134" s="184"/>
      <c r="D134" s="297" t="s">
        <v>214</v>
      </c>
      <c r="E134" s="297"/>
      <c r="F134" s="297"/>
      <c r="G134" s="21"/>
      <c r="H134" s="46"/>
      <c r="I134" s="21"/>
      <c r="J134" s="32" t="s">
        <v>350</v>
      </c>
      <c r="K134" s="22"/>
    </row>
    <row r="135" spans="1:15" ht="18" customHeight="1" x14ac:dyDescent="0.25">
      <c r="A135" s="19"/>
      <c r="B135" s="126"/>
      <c r="C135" s="190" t="s">
        <v>216</v>
      </c>
      <c r="D135" s="188"/>
      <c r="E135" s="122" t="s">
        <v>220</v>
      </c>
      <c r="F135" s="188"/>
      <c r="G135" s="151"/>
      <c r="H135" s="71"/>
      <c r="I135" s="124"/>
      <c r="J135" s="44">
        <f>ROUND(((F135-D135)/30.4),0)</f>
        <v>0</v>
      </c>
      <c r="K135" s="22"/>
      <c r="O135" s="49"/>
    </row>
    <row r="136" spans="1:15" ht="18" customHeight="1" x14ac:dyDescent="0.25">
      <c r="A136" s="19"/>
      <c r="B136" s="126"/>
      <c r="C136" s="190" t="s">
        <v>216</v>
      </c>
      <c r="D136" s="188"/>
      <c r="E136" s="122" t="s">
        <v>220</v>
      </c>
      <c r="F136" s="188"/>
      <c r="G136" s="151"/>
      <c r="H136" s="71"/>
      <c r="I136" s="124"/>
      <c r="J136" s="44">
        <f>ROUND(((F136-D136)/30.4),0)</f>
        <v>0</v>
      </c>
      <c r="K136" s="22"/>
      <c r="O136" s="49"/>
    </row>
    <row r="137" spans="1:15" ht="9.9499999999999993" customHeight="1" x14ac:dyDescent="0.25">
      <c r="A137" s="19"/>
      <c r="B137" s="186"/>
      <c r="C137" s="186"/>
      <c r="D137" s="84"/>
      <c r="E137" s="189"/>
      <c r="F137" s="189"/>
      <c r="G137" s="189"/>
      <c r="H137" s="189"/>
      <c r="I137" s="189"/>
      <c r="J137" s="189"/>
      <c r="K137" s="22"/>
    </row>
    <row r="138" spans="1:15" ht="18" customHeight="1" x14ac:dyDescent="0.25">
      <c r="A138" s="19"/>
      <c r="B138" s="184" t="s">
        <v>374</v>
      </c>
      <c r="C138" s="184"/>
      <c r="D138" s="189"/>
      <c r="E138" s="189"/>
      <c r="F138" s="189"/>
      <c r="G138" s="189"/>
      <c r="H138" s="189"/>
      <c r="I138" s="189"/>
      <c r="J138" s="189"/>
      <c r="K138" s="22"/>
    </row>
    <row r="139" spans="1:15" ht="18" customHeight="1" x14ac:dyDescent="0.25">
      <c r="A139" s="19"/>
      <c r="B139" s="186" t="s">
        <v>375</v>
      </c>
      <c r="C139" s="186"/>
      <c r="D139" s="247"/>
      <c r="E139" s="247"/>
      <c r="F139" s="247"/>
      <c r="G139" s="247"/>
      <c r="H139" s="247"/>
      <c r="I139" s="247"/>
      <c r="J139" s="247"/>
      <c r="K139" s="22"/>
    </row>
    <row r="140" spans="1:15" ht="18" customHeight="1" x14ac:dyDescent="0.25">
      <c r="A140" s="19"/>
      <c r="B140" s="186" t="s">
        <v>376</v>
      </c>
      <c r="C140" s="186"/>
      <c r="D140" s="247"/>
      <c r="E140" s="247"/>
      <c r="F140" s="247"/>
      <c r="G140" s="247"/>
      <c r="H140" s="247"/>
      <c r="I140" s="247"/>
      <c r="J140" s="247"/>
      <c r="K140" s="22"/>
    </row>
    <row r="141" spans="1:15" ht="18" customHeight="1" x14ac:dyDescent="0.25">
      <c r="A141" s="19"/>
      <c r="B141" s="199" t="s">
        <v>377</v>
      </c>
      <c r="C141" s="186"/>
      <c r="D141" s="247"/>
      <c r="E141" s="247"/>
      <c r="F141" s="247"/>
      <c r="G141" s="247"/>
      <c r="H141" s="247"/>
      <c r="I141" s="247"/>
      <c r="J141" s="247"/>
      <c r="K141" s="22"/>
    </row>
    <row r="142" spans="1:15" ht="18" customHeight="1" x14ac:dyDescent="0.25">
      <c r="A142" s="19"/>
      <c r="B142" s="186" t="s">
        <v>320</v>
      </c>
      <c r="C142" s="186"/>
      <c r="D142" s="247"/>
      <c r="E142" s="247"/>
      <c r="F142" s="247"/>
      <c r="G142" s="247"/>
      <c r="H142" s="247"/>
      <c r="I142" s="247"/>
      <c r="J142" s="247"/>
      <c r="K142" s="22"/>
    </row>
    <row r="143" spans="1:15" ht="9.9499999999999993" customHeight="1" x14ac:dyDescent="0.25">
      <c r="A143" s="24"/>
      <c r="B143" s="25"/>
      <c r="C143" s="25"/>
      <c r="D143" s="25"/>
      <c r="E143" s="25"/>
      <c r="F143" s="25"/>
      <c r="G143" s="25"/>
      <c r="H143" s="25"/>
      <c r="I143" s="25"/>
      <c r="J143" s="25"/>
      <c r="K143" s="26"/>
    </row>
    <row r="144" spans="1:15" ht="9.9499999999999993" customHeight="1" x14ac:dyDescent="0.25"/>
    <row r="145" spans="1:15" ht="9.9499999999999993" customHeight="1" x14ac:dyDescent="0.25">
      <c r="A145" s="16"/>
      <c r="B145" s="17"/>
      <c r="C145" s="17"/>
      <c r="D145" s="17"/>
      <c r="E145" s="17"/>
      <c r="F145" s="17"/>
      <c r="G145" s="17"/>
      <c r="H145" s="17"/>
      <c r="I145" s="17"/>
      <c r="J145" s="17"/>
      <c r="K145" s="18"/>
    </row>
    <row r="146" spans="1:15" ht="18" customHeight="1" x14ac:dyDescent="0.25">
      <c r="A146" s="19"/>
      <c r="B146" s="184" t="s">
        <v>378</v>
      </c>
      <c r="C146" s="184"/>
      <c r="D146" s="189"/>
      <c r="E146" s="189"/>
      <c r="F146" s="189"/>
      <c r="G146" s="189"/>
      <c r="H146" s="189"/>
      <c r="I146" s="189"/>
      <c r="J146" s="189"/>
      <c r="K146" s="22"/>
    </row>
    <row r="147" spans="1:15" ht="18" customHeight="1" x14ac:dyDescent="0.25">
      <c r="A147" s="19"/>
      <c r="B147" s="186" t="s">
        <v>372</v>
      </c>
      <c r="C147" s="186"/>
      <c r="D147" s="295"/>
      <c r="E147" s="295"/>
      <c r="F147" s="295"/>
      <c r="G147" s="295"/>
      <c r="H147" s="295"/>
      <c r="I147" s="295"/>
      <c r="J147" s="295"/>
      <c r="K147" s="22"/>
    </row>
    <row r="148" spans="1:15" ht="9.9499999999999993" customHeight="1" x14ac:dyDescent="0.25">
      <c r="A148" s="19"/>
      <c r="B148" s="21"/>
      <c r="C148" s="21"/>
      <c r="D148" s="21"/>
      <c r="E148" s="21"/>
      <c r="F148" s="21"/>
      <c r="G148" s="21"/>
      <c r="H148" s="21"/>
      <c r="I148" s="21"/>
      <c r="J148" s="21"/>
      <c r="K148" s="22"/>
    </row>
    <row r="149" spans="1:15" ht="18" customHeight="1" x14ac:dyDescent="0.25">
      <c r="A149" s="19"/>
      <c r="B149" s="184" t="s">
        <v>373</v>
      </c>
      <c r="C149" s="184"/>
      <c r="D149" s="297" t="s">
        <v>214</v>
      </c>
      <c r="E149" s="297"/>
      <c r="F149" s="297"/>
      <c r="G149" s="21"/>
      <c r="H149" s="46"/>
      <c r="I149" s="21"/>
      <c r="J149" s="32" t="s">
        <v>350</v>
      </c>
      <c r="K149" s="22"/>
    </row>
    <row r="150" spans="1:15" ht="18" customHeight="1" x14ac:dyDescent="0.25">
      <c r="A150" s="19"/>
      <c r="B150" s="126"/>
      <c r="C150" s="190" t="s">
        <v>216</v>
      </c>
      <c r="D150" s="188"/>
      <c r="E150" s="122" t="s">
        <v>220</v>
      </c>
      <c r="F150" s="188"/>
      <c r="G150" s="151"/>
      <c r="H150" s="71"/>
      <c r="I150" s="124"/>
      <c r="J150" s="44">
        <f>ROUND(((F150-D150)/30.4),0)</f>
        <v>0</v>
      </c>
      <c r="K150" s="22"/>
      <c r="O150" s="49"/>
    </row>
    <row r="151" spans="1:15" ht="18" customHeight="1" x14ac:dyDescent="0.25">
      <c r="A151" s="19"/>
      <c r="B151" s="126"/>
      <c r="C151" s="190" t="s">
        <v>216</v>
      </c>
      <c r="D151" s="188"/>
      <c r="E151" s="122" t="s">
        <v>220</v>
      </c>
      <c r="F151" s="188"/>
      <c r="G151" s="151"/>
      <c r="H151" s="71"/>
      <c r="I151" s="124"/>
      <c r="J151" s="44">
        <f>ROUND(((F151-D151)/30.4),0)</f>
        <v>0</v>
      </c>
      <c r="K151" s="22"/>
      <c r="O151" s="49"/>
    </row>
    <row r="152" spans="1:15" ht="9.9499999999999993" customHeight="1" x14ac:dyDescent="0.25">
      <c r="A152" s="19"/>
      <c r="B152" s="186"/>
      <c r="C152" s="186"/>
      <c r="D152" s="84"/>
      <c r="E152" s="189"/>
      <c r="F152" s="189"/>
      <c r="G152" s="189"/>
      <c r="H152" s="189"/>
      <c r="I152" s="189"/>
      <c r="J152" s="189"/>
      <c r="K152" s="22"/>
    </row>
    <row r="153" spans="1:15" ht="18" customHeight="1" x14ac:dyDescent="0.25">
      <c r="A153" s="19"/>
      <c r="B153" s="184" t="s">
        <v>374</v>
      </c>
      <c r="C153" s="184"/>
      <c r="D153" s="189"/>
      <c r="E153" s="189"/>
      <c r="F153" s="189"/>
      <c r="G153" s="189"/>
      <c r="H153" s="189"/>
      <c r="I153" s="189"/>
      <c r="J153" s="189"/>
      <c r="K153" s="22"/>
    </row>
    <row r="154" spans="1:15" ht="18" customHeight="1" x14ac:dyDescent="0.25">
      <c r="A154" s="19"/>
      <c r="B154" s="186" t="s">
        <v>375</v>
      </c>
      <c r="C154" s="186"/>
      <c r="D154" s="247"/>
      <c r="E154" s="247"/>
      <c r="F154" s="247"/>
      <c r="G154" s="247"/>
      <c r="H154" s="247"/>
      <c r="I154" s="247"/>
      <c r="J154" s="247"/>
      <c r="K154" s="22"/>
    </row>
    <row r="155" spans="1:15" ht="18" customHeight="1" x14ac:dyDescent="0.25">
      <c r="A155" s="19"/>
      <c r="B155" s="186" t="s">
        <v>376</v>
      </c>
      <c r="C155" s="186"/>
      <c r="D155" s="247"/>
      <c r="E155" s="247"/>
      <c r="F155" s="247"/>
      <c r="G155" s="247"/>
      <c r="H155" s="247"/>
      <c r="I155" s="247"/>
      <c r="J155" s="247"/>
      <c r="K155" s="22"/>
    </row>
    <row r="156" spans="1:15" ht="18" customHeight="1" x14ac:dyDescent="0.25">
      <c r="A156" s="19"/>
      <c r="B156" s="199" t="s">
        <v>377</v>
      </c>
      <c r="C156" s="186"/>
      <c r="D156" s="247"/>
      <c r="E156" s="247"/>
      <c r="F156" s="247"/>
      <c r="G156" s="247"/>
      <c r="H156" s="247"/>
      <c r="I156" s="247"/>
      <c r="J156" s="247"/>
      <c r="K156" s="22"/>
    </row>
    <row r="157" spans="1:15" ht="18" customHeight="1" x14ac:dyDescent="0.25">
      <c r="A157" s="19"/>
      <c r="B157" s="186" t="s">
        <v>320</v>
      </c>
      <c r="C157" s="186"/>
      <c r="D157" s="247"/>
      <c r="E157" s="247"/>
      <c r="F157" s="247"/>
      <c r="G157" s="247"/>
      <c r="H157" s="247"/>
      <c r="I157" s="247"/>
      <c r="J157" s="247"/>
      <c r="K157" s="22"/>
    </row>
    <row r="158" spans="1:15" ht="9.9499999999999993" customHeight="1" x14ac:dyDescent="0.25">
      <c r="A158" s="24"/>
      <c r="B158" s="25"/>
      <c r="C158" s="25"/>
      <c r="D158" s="25"/>
      <c r="E158" s="25"/>
      <c r="F158" s="25"/>
      <c r="G158" s="25"/>
      <c r="H158" s="25"/>
      <c r="I158" s="25"/>
      <c r="J158" s="25"/>
      <c r="K158" s="26"/>
    </row>
    <row r="159" spans="1:15" ht="9.9499999999999993" customHeight="1" x14ac:dyDescent="0.25"/>
    <row r="160" spans="1:15" ht="9.9499999999999993" customHeight="1" x14ac:dyDescent="0.25"/>
    <row r="161" ht="9.9499999999999993" customHeight="1" x14ac:dyDescent="0.25"/>
    <row r="162" ht="9.9499999999999993" customHeight="1" x14ac:dyDescent="0.25"/>
    <row r="163" ht="9.9499999999999993" customHeight="1" x14ac:dyDescent="0.25"/>
    <row r="164" ht="9.9499999999999993" customHeight="1" x14ac:dyDescent="0.25"/>
    <row r="165" ht="9.9499999999999993" customHeight="1" x14ac:dyDescent="0.25"/>
    <row r="166" ht="9.9499999999999993" customHeight="1" x14ac:dyDescent="0.25"/>
    <row r="167" ht="9.9499999999999993" customHeight="1" x14ac:dyDescent="0.25"/>
    <row r="168" ht="9.9499999999999993" customHeight="1" x14ac:dyDescent="0.25"/>
    <row r="169" ht="9.9499999999999993" customHeight="1" x14ac:dyDescent="0.25"/>
    <row r="170" ht="9.9499999999999993" customHeight="1" x14ac:dyDescent="0.25"/>
    <row r="171" ht="9.9499999999999993" customHeight="1" x14ac:dyDescent="0.25"/>
    <row r="172" ht="9.9499999999999993" customHeight="1" x14ac:dyDescent="0.25"/>
    <row r="173" ht="9.9499999999999993" customHeight="1" x14ac:dyDescent="0.25"/>
    <row r="174" ht="9.9499999999999993" customHeight="1" x14ac:dyDescent="0.25"/>
    <row r="175" ht="9.9499999999999993" customHeight="1" x14ac:dyDescent="0.25"/>
    <row r="176" ht="9.9499999999999993" customHeight="1" x14ac:dyDescent="0.25"/>
    <row r="177" ht="9.9499999999999993" customHeight="1" x14ac:dyDescent="0.25"/>
    <row r="178" ht="9.9499999999999993" customHeight="1" x14ac:dyDescent="0.25"/>
    <row r="179" ht="9.9499999999999993" customHeight="1" x14ac:dyDescent="0.25"/>
    <row r="180" ht="9.9499999999999993" customHeight="1" x14ac:dyDescent="0.25"/>
    <row r="181" ht="9.9499999999999993" customHeight="1" x14ac:dyDescent="0.25"/>
    <row r="182" ht="9.9499999999999993" customHeight="1" x14ac:dyDescent="0.25"/>
    <row r="183" ht="9.9499999999999993" customHeight="1" x14ac:dyDescent="0.25"/>
    <row r="184" ht="9.9499999999999993" customHeight="1" x14ac:dyDescent="0.25"/>
    <row r="185" ht="9.9499999999999993" customHeight="1" x14ac:dyDescent="0.25"/>
    <row r="186" ht="9.9499999999999993" customHeight="1" x14ac:dyDescent="0.25"/>
    <row r="187" ht="9.9499999999999993" customHeight="1" x14ac:dyDescent="0.25"/>
    <row r="188" ht="9.9499999999999993" customHeight="1" x14ac:dyDescent="0.25"/>
    <row r="189" ht="9.9499999999999993" customHeight="1" x14ac:dyDescent="0.25"/>
    <row r="190" ht="9.9499999999999993" customHeight="1" x14ac:dyDescent="0.25"/>
    <row r="191" ht="9.9499999999999993" customHeight="1" x14ac:dyDescent="0.25"/>
    <row r="192" ht="9.9499999999999993" customHeight="1" x14ac:dyDescent="0.25"/>
    <row r="193" ht="9.9499999999999993" customHeight="1" x14ac:dyDescent="0.25"/>
    <row r="194" ht="9.9499999999999993" customHeight="1" x14ac:dyDescent="0.25"/>
    <row r="195" ht="9.9499999999999993" customHeight="1" x14ac:dyDescent="0.25"/>
    <row r="196" ht="9.9499999999999993" customHeight="1" x14ac:dyDescent="0.25"/>
    <row r="197" ht="9.9499999999999993" customHeight="1" x14ac:dyDescent="0.25"/>
    <row r="198" ht="9.9499999999999993" customHeight="1" x14ac:dyDescent="0.25"/>
    <row r="199" ht="9.9499999999999993" customHeight="1" x14ac:dyDescent="0.25"/>
    <row r="200" ht="9.9499999999999993" customHeight="1" x14ac:dyDescent="0.25"/>
    <row r="201" ht="9.9499999999999993" customHeight="1" x14ac:dyDescent="0.25"/>
    <row r="202" ht="9.9499999999999993" customHeight="1" x14ac:dyDescent="0.25"/>
    <row r="203" ht="9.9499999999999993" customHeight="1" x14ac:dyDescent="0.25"/>
    <row r="204" ht="9.9499999999999993" customHeight="1" x14ac:dyDescent="0.25"/>
    <row r="205" ht="9.9499999999999993" customHeight="1" x14ac:dyDescent="0.25"/>
    <row r="206" ht="9.9499999999999993" customHeight="1" x14ac:dyDescent="0.25"/>
    <row r="207" ht="9.9499999999999993" customHeight="1" x14ac:dyDescent="0.25"/>
    <row r="208" ht="9.9499999999999993" customHeight="1" x14ac:dyDescent="0.25"/>
    <row r="209" ht="9.9499999999999993" customHeight="1" x14ac:dyDescent="0.25"/>
    <row r="210" ht="9.9499999999999993" customHeight="1" x14ac:dyDescent="0.25"/>
    <row r="211" ht="9.9499999999999993" customHeight="1" x14ac:dyDescent="0.25"/>
    <row r="212" ht="9.9499999999999993" customHeight="1" x14ac:dyDescent="0.25"/>
    <row r="213" ht="9.9499999999999993" customHeight="1" x14ac:dyDescent="0.25"/>
    <row r="214" ht="9.9499999999999993" customHeight="1" x14ac:dyDescent="0.25"/>
    <row r="215" ht="9.9499999999999993" customHeight="1" x14ac:dyDescent="0.25"/>
    <row r="216" ht="9.9499999999999993" customHeight="1" x14ac:dyDescent="0.25"/>
    <row r="217" ht="9.9499999999999993" customHeight="1" x14ac:dyDescent="0.25"/>
    <row r="218" ht="9.9499999999999993" customHeight="1" x14ac:dyDescent="0.25"/>
    <row r="219" ht="9.9499999999999993" customHeight="1" x14ac:dyDescent="0.25"/>
    <row r="220" ht="9.9499999999999993" customHeight="1" x14ac:dyDescent="0.25"/>
    <row r="221" ht="9.9499999999999993" customHeight="1" x14ac:dyDescent="0.25"/>
    <row r="222" ht="9.9499999999999993" customHeight="1" x14ac:dyDescent="0.25"/>
    <row r="223" ht="9.9499999999999993" customHeight="1" x14ac:dyDescent="0.25"/>
    <row r="224" ht="9.9499999999999993" customHeight="1" x14ac:dyDescent="0.25"/>
    <row r="225" ht="9.9499999999999993" customHeight="1" x14ac:dyDescent="0.25"/>
    <row r="226" ht="9.9499999999999993" customHeight="1" x14ac:dyDescent="0.25"/>
    <row r="227" ht="9.9499999999999993" customHeight="1" x14ac:dyDescent="0.25"/>
    <row r="228" ht="9.9499999999999993" customHeight="1" x14ac:dyDescent="0.25"/>
    <row r="229" ht="9.9499999999999993" customHeight="1" x14ac:dyDescent="0.25"/>
    <row r="230" ht="9.9499999999999993" customHeight="1" x14ac:dyDescent="0.25"/>
    <row r="231" ht="9.9499999999999993" customHeight="1" x14ac:dyDescent="0.25"/>
    <row r="232" ht="9.9499999999999993" customHeight="1" x14ac:dyDescent="0.25"/>
    <row r="233" ht="9.9499999999999993" customHeight="1" x14ac:dyDescent="0.25"/>
    <row r="234" ht="9.9499999999999993" customHeight="1" x14ac:dyDescent="0.25"/>
    <row r="235" ht="9.9499999999999993" customHeight="1" x14ac:dyDescent="0.25"/>
    <row r="236" ht="9.9499999999999993" customHeight="1" x14ac:dyDescent="0.25"/>
    <row r="237" ht="9.9499999999999993" customHeight="1" x14ac:dyDescent="0.25"/>
    <row r="238" ht="9.9499999999999993" customHeight="1" x14ac:dyDescent="0.25"/>
    <row r="239" ht="9.9499999999999993" customHeight="1" x14ac:dyDescent="0.25"/>
    <row r="240" ht="9.9499999999999993" customHeight="1" x14ac:dyDescent="0.25"/>
    <row r="241" ht="9.9499999999999993" customHeight="1" x14ac:dyDescent="0.25"/>
    <row r="242" ht="9.9499999999999993" customHeight="1" x14ac:dyDescent="0.25"/>
    <row r="243" ht="9.9499999999999993" customHeight="1" x14ac:dyDescent="0.25"/>
    <row r="244" ht="9.9499999999999993" customHeight="1" x14ac:dyDescent="0.25"/>
    <row r="245" ht="9.9499999999999993" customHeight="1" x14ac:dyDescent="0.25"/>
    <row r="246" ht="9.9499999999999993" customHeight="1" x14ac:dyDescent="0.25"/>
    <row r="247" ht="9.9499999999999993" customHeight="1" x14ac:dyDescent="0.25"/>
    <row r="248" ht="9.9499999999999993" customHeight="1" x14ac:dyDescent="0.25"/>
    <row r="249" ht="9.9499999999999993" customHeight="1" x14ac:dyDescent="0.25"/>
    <row r="250" ht="9.9499999999999993" customHeight="1" x14ac:dyDescent="0.25"/>
    <row r="251" ht="9.9499999999999993" customHeight="1" x14ac:dyDescent="0.25"/>
    <row r="252" ht="9.9499999999999993" customHeight="1" x14ac:dyDescent="0.25"/>
    <row r="253" ht="9.9499999999999993" customHeight="1" x14ac:dyDescent="0.25"/>
    <row r="254" ht="9.9499999999999993" customHeight="1" x14ac:dyDescent="0.25"/>
    <row r="255" ht="9.9499999999999993" customHeight="1" x14ac:dyDescent="0.25"/>
    <row r="256" ht="9.9499999999999993" customHeight="1" x14ac:dyDescent="0.25"/>
    <row r="257" ht="9.9499999999999993" customHeight="1" x14ac:dyDescent="0.25"/>
    <row r="258" ht="9.9499999999999993" customHeight="1" x14ac:dyDescent="0.25"/>
    <row r="259" ht="9.9499999999999993" customHeight="1" x14ac:dyDescent="0.25"/>
    <row r="260" ht="9.9499999999999993" customHeight="1" x14ac:dyDescent="0.25"/>
    <row r="261" ht="9.9499999999999993" customHeight="1" x14ac:dyDescent="0.25"/>
    <row r="262" ht="9.9499999999999993" customHeight="1" x14ac:dyDescent="0.25"/>
    <row r="263" ht="9.9499999999999993" customHeight="1" x14ac:dyDescent="0.25"/>
    <row r="264" ht="9.9499999999999993" customHeight="1" x14ac:dyDescent="0.25"/>
    <row r="265" ht="9.9499999999999993" customHeight="1" x14ac:dyDescent="0.25"/>
    <row r="266" ht="9.9499999999999993" customHeight="1" x14ac:dyDescent="0.25"/>
    <row r="267" ht="9.9499999999999993" customHeight="1" x14ac:dyDescent="0.25"/>
    <row r="268" ht="9.9499999999999993" customHeight="1" x14ac:dyDescent="0.25"/>
    <row r="269" ht="9.9499999999999993" customHeight="1" x14ac:dyDescent="0.25"/>
    <row r="270" ht="9.9499999999999993" customHeight="1" x14ac:dyDescent="0.25"/>
    <row r="271" ht="9.9499999999999993" customHeight="1" x14ac:dyDescent="0.25"/>
    <row r="272" ht="9.9499999999999993" customHeight="1" x14ac:dyDescent="0.25"/>
    <row r="273" ht="9.9499999999999993" customHeight="1" x14ac:dyDescent="0.25"/>
    <row r="274" ht="9.9499999999999993" customHeight="1" x14ac:dyDescent="0.25"/>
    <row r="275" ht="9.9499999999999993" customHeight="1" x14ac:dyDescent="0.25"/>
    <row r="276" ht="9.9499999999999993" customHeight="1" x14ac:dyDescent="0.25"/>
    <row r="277" ht="9.9499999999999993" customHeight="1" x14ac:dyDescent="0.25"/>
    <row r="278" ht="9.9499999999999993" customHeight="1" x14ac:dyDescent="0.25"/>
    <row r="279" ht="9.9499999999999993" customHeight="1" x14ac:dyDescent="0.25"/>
    <row r="280" ht="9.9499999999999993" customHeight="1" x14ac:dyDescent="0.25"/>
    <row r="281" ht="9.9499999999999993" customHeight="1" x14ac:dyDescent="0.25"/>
    <row r="282" ht="9.9499999999999993" customHeight="1" x14ac:dyDescent="0.25"/>
    <row r="283" ht="9.9499999999999993" customHeight="1" x14ac:dyDescent="0.25"/>
    <row r="284" ht="9.9499999999999993" customHeight="1" x14ac:dyDescent="0.25"/>
    <row r="285" ht="9.9499999999999993" customHeight="1" x14ac:dyDescent="0.25"/>
    <row r="286" ht="9.9499999999999993" customHeight="1" x14ac:dyDescent="0.25"/>
    <row r="287" ht="9.9499999999999993" customHeight="1" x14ac:dyDescent="0.25"/>
    <row r="288" ht="9.9499999999999993" customHeight="1" x14ac:dyDescent="0.25"/>
    <row r="289" ht="9.9499999999999993" customHeight="1" x14ac:dyDescent="0.25"/>
    <row r="290" ht="9.9499999999999993" customHeight="1" x14ac:dyDescent="0.25"/>
    <row r="291" ht="9.9499999999999993" customHeight="1" x14ac:dyDescent="0.25"/>
    <row r="292" ht="9.9499999999999993" customHeight="1" x14ac:dyDescent="0.25"/>
    <row r="293" ht="9.9499999999999993" customHeight="1" x14ac:dyDescent="0.25"/>
    <row r="294" ht="9.9499999999999993" customHeight="1" x14ac:dyDescent="0.25"/>
    <row r="295" ht="9.9499999999999993" customHeight="1" x14ac:dyDescent="0.25"/>
    <row r="296" ht="9.9499999999999993" customHeight="1" x14ac:dyDescent="0.25"/>
    <row r="297" ht="9.9499999999999993" customHeight="1" x14ac:dyDescent="0.25"/>
    <row r="298" ht="9.9499999999999993" customHeight="1" x14ac:dyDescent="0.25"/>
    <row r="299" ht="9.9499999999999993" customHeight="1" x14ac:dyDescent="0.25"/>
    <row r="300" ht="9.9499999999999993" customHeight="1" x14ac:dyDescent="0.25"/>
    <row r="301" ht="9.9499999999999993" customHeight="1" x14ac:dyDescent="0.25"/>
    <row r="302" ht="9.9499999999999993" customHeight="1" x14ac:dyDescent="0.25"/>
    <row r="303" ht="9.9499999999999993" customHeight="1" x14ac:dyDescent="0.25"/>
    <row r="304" ht="9.9499999999999993" customHeight="1" x14ac:dyDescent="0.25"/>
    <row r="305" ht="9.9499999999999993" customHeight="1" x14ac:dyDescent="0.25"/>
    <row r="306" ht="9.9499999999999993" customHeight="1" x14ac:dyDescent="0.25"/>
    <row r="307" ht="9.9499999999999993" customHeight="1" x14ac:dyDescent="0.25"/>
    <row r="308" ht="9.9499999999999993" customHeight="1" x14ac:dyDescent="0.25"/>
    <row r="309" ht="9.9499999999999993" customHeight="1" x14ac:dyDescent="0.25"/>
    <row r="310" ht="9.9499999999999993" customHeight="1" x14ac:dyDescent="0.25"/>
    <row r="311" ht="9.9499999999999993" customHeight="1" x14ac:dyDescent="0.25"/>
    <row r="312" ht="9.9499999999999993" customHeight="1" x14ac:dyDescent="0.25"/>
    <row r="313" ht="9.9499999999999993" customHeight="1" x14ac:dyDescent="0.25"/>
    <row r="314" ht="9.9499999999999993" customHeight="1" x14ac:dyDescent="0.25"/>
    <row r="315" ht="9.9499999999999993" customHeight="1" x14ac:dyDescent="0.25"/>
    <row r="316" ht="9.9499999999999993" customHeight="1" x14ac:dyDescent="0.25"/>
    <row r="317" ht="9.9499999999999993" customHeight="1" x14ac:dyDescent="0.25"/>
    <row r="318" ht="9.9499999999999993" customHeight="1" x14ac:dyDescent="0.25"/>
    <row r="319" ht="9.9499999999999993" customHeight="1" x14ac:dyDescent="0.25"/>
    <row r="320" ht="9.9499999999999993" customHeight="1" x14ac:dyDescent="0.25"/>
    <row r="321" ht="9.9499999999999993" customHeight="1" x14ac:dyDescent="0.25"/>
    <row r="322" ht="9.9499999999999993" customHeight="1" x14ac:dyDescent="0.25"/>
    <row r="323" ht="9.9499999999999993" customHeight="1" x14ac:dyDescent="0.25"/>
    <row r="324" ht="9.9499999999999993" customHeight="1" x14ac:dyDescent="0.25"/>
    <row r="325" ht="9.9499999999999993" customHeight="1" x14ac:dyDescent="0.25"/>
    <row r="326" ht="9.9499999999999993" customHeight="1" x14ac:dyDescent="0.25"/>
    <row r="327" ht="9.9499999999999993" customHeight="1" x14ac:dyDescent="0.25"/>
    <row r="328" ht="9.9499999999999993" customHeight="1" x14ac:dyDescent="0.25"/>
    <row r="329" ht="9.9499999999999993" customHeight="1" x14ac:dyDescent="0.25"/>
    <row r="330" ht="9.9499999999999993" customHeight="1" x14ac:dyDescent="0.25"/>
    <row r="331" ht="9.9499999999999993" customHeight="1" x14ac:dyDescent="0.25"/>
    <row r="332" ht="9.9499999999999993" customHeight="1" x14ac:dyDescent="0.25"/>
    <row r="333" ht="9.9499999999999993" customHeight="1" x14ac:dyDescent="0.25"/>
    <row r="334" ht="9.9499999999999993" customHeight="1" x14ac:dyDescent="0.25"/>
    <row r="335" ht="9.9499999999999993" customHeight="1" x14ac:dyDescent="0.25"/>
    <row r="336" ht="9.9499999999999993" customHeight="1" x14ac:dyDescent="0.25"/>
    <row r="337" ht="9.9499999999999993" customHeight="1" x14ac:dyDescent="0.25"/>
    <row r="338" ht="9.9499999999999993" customHeight="1" x14ac:dyDescent="0.25"/>
    <row r="339" ht="9.9499999999999993" customHeight="1" x14ac:dyDescent="0.25"/>
    <row r="340" ht="9.9499999999999993" customHeight="1" x14ac:dyDescent="0.25"/>
    <row r="341" ht="9.9499999999999993" customHeight="1" x14ac:dyDescent="0.25"/>
    <row r="342" ht="9.9499999999999993" customHeight="1" x14ac:dyDescent="0.25"/>
    <row r="343" ht="9.9499999999999993" customHeight="1" x14ac:dyDescent="0.25"/>
    <row r="344" ht="9.9499999999999993" customHeight="1" x14ac:dyDescent="0.25"/>
    <row r="345" ht="9.9499999999999993" customHeight="1" x14ac:dyDescent="0.25"/>
    <row r="346" ht="9.9499999999999993" customHeight="1" x14ac:dyDescent="0.25"/>
    <row r="347" ht="9.9499999999999993" customHeight="1" x14ac:dyDescent="0.25"/>
    <row r="348" ht="9.9499999999999993" customHeight="1" x14ac:dyDescent="0.25"/>
    <row r="349" ht="9.9499999999999993" customHeight="1" x14ac:dyDescent="0.25"/>
    <row r="350" ht="9.9499999999999993" customHeight="1" x14ac:dyDescent="0.25"/>
    <row r="351" ht="9.9499999999999993" customHeight="1" x14ac:dyDescent="0.25"/>
    <row r="352" ht="9.9499999999999993" customHeight="1" x14ac:dyDescent="0.25"/>
    <row r="353" ht="9.9499999999999993" customHeight="1" x14ac:dyDescent="0.25"/>
    <row r="354" ht="9.9499999999999993" customHeight="1" x14ac:dyDescent="0.25"/>
    <row r="355" ht="9.9499999999999993" customHeight="1" x14ac:dyDescent="0.25"/>
    <row r="356" ht="9.9499999999999993" customHeight="1" x14ac:dyDescent="0.25"/>
    <row r="357" ht="9.9499999999999993" customHeight="1" x14ac:dyDescent="0.25"/>
    <row r="358" ht="9.9499999999999993" customHeight="1" x14ac:dyDescent="0.25"/>
    <row r="359" ht="9.9499999999999993" customHeight="1" x14ac:dyDescent="0.25"/>
    <row r="360" ht="9.9499999999999993" customHeight="1" x14ac:dyDescent="0.25"/>
    <row r="361" ht="9.9499999999999993" customHeight="1" x14ac:dyDescent="0.25"/>
    <row r="362" ht="9.9499999999999993" customHeight="1" x14ac:dyDescent="0.25"/>
    <row r="363" ht="9.9499999999999993" customHeight="1" x14ac:dyDescent="0.25"/>
    <row r="364" ht="9.9499999999999993" customHeight="1" x14ac:dyDescent="0.25"/>
    <row r="365" ht="9.9499999999999993" customHeight="1" x14ac:dyDescent="0.25"/>
    <row r="366" ht="9.9499999999999993" customHeight="1" x14ac:dyDescent="0.25"/>
    <row r="367" ht="9.9499999999999993" customHeight="1" x14ac:dyDescent="0.25"/>
    <row r="368" ht="9.9499999999999993" customHeight="1" x14ac:dyDescent="0.25"/>
    <row r="369" ht="9.9499999999999993" customHeight="1" x14ac:dyDescent="0.25"/>
    <row r="370" ht="9.9499999999999993" customHeight="1" x14ac:dyDescent="0.25"/>
    <row r="371" ht="9.9499999999999993" customHeight="1" x14ac:dyDescent="0.25"/>
    <row r="372" ht="9.9499999999999993" customHeight="1" x14ac:dyDescent="0.25"/>
    <row r="373" ht="9.9499999999999993" customHeight="1" x14ac:dyDescent="0.25"/>
    <row r="374" ht="9.9499999999999993" customHeight="1" x14ac:dyDescent="0.25"/>
    <row r="375" ht="9.9499999999999993" customHeight="1" x14ac:dyDescent="0.25"/>
    <row r="376" ht="9.9499999999999993" customHeight="1" x14ac:dyDescent="0.25"/>
    <row r="377" ht="9.9499999999999993" customHeight="1" x14ac:dyDescent="0.25"/>
    <row r="378" ht="9.9499999999999993" customHeight="1" x14ac:dyDescent="0.25"/>
    <row r="379" ht="9.9499999999999993" customHeight="1" x14ac:dyDescent="0.25"/>
    <row r="380" ht="9.9499999999999993" customHeight="1" x14ac:dyDescent="0.25"/>
    <row r="381" ht="9.9499999999999993" customHeight="1" x14ac:dyDescent="0.25"/>
    <row r="382" ht="9.9499999999999993" customHeight="1" x14ac:dyDescent="0.25"/>
    <row r="383" ht="9.9499999999999993" customHeight="1" x14ac:dyDescent="0.25"/>
    <row r="384" ht="9.9499999999999993" customHeight="1" x14ac:dyDescent="0.25"/>
    <row r="385" ht="9.9499999999999993" customHeight="1" x14ac:dyDescent="0.25"/>
    <row r="386" ht="9.9499999999999993" customHeight="1" x14ac:dyDescent="0.25"/>
    <row r="387" ht="9.9499999999999993" customHeight="1" x14ac:dyDescent="0.25"/>
    <row r="388" ht="9.9499999999999993" customHeight="1" x14ac:dyDescent="0.25"/>
    <row r="389" ht="9.9499999999999993" customHeight="1" x14ac:dyDescent="0.25"/>
    <row r="390" ht="9.9499999999999993" customHeight="1" x14ac:dyDescent="0.25"/>
    <row r="391" ht="9.9499999999999993" customHeight="1" x14ac:dyDescent="0.25"/>
    <row r="392" ht="9.9499999999999993" customHeight="1" x14ac:dyDescent="0.25"/>
    <row r="393" ht="9.9499999999999993" customHeight="1" x14ac:dyDescent="0.25"/>
    <row r="394" ht="9.9499999999999993" customHeight="1" x14ac:dyDescent="0.25"/>
    <row r="395" ht="9.9499999999999993" customHeight="1" x14ac:dyDescent="0.25"/>
    <row r="396" ht="9.9499999999999993" customHeight="1" x14ac:dyDescent="0.25"/>
    <row r="397" ht="9.9499999999999993" customHeight="1" x14ac:dyDescent="0.25"/>
    <row r="398" ht="9.9499999999999993" customHeight="1" x14ac:dyDescent="0.25"/>
    <row r="399" ht="9.9499999999999993" customHeight="1" x14ac:dyDescent="0.25"/>
    <row r="400" ht="9.9499999999999993" customHeight="1" x14ac:dyDescent="0.25"/>
    <row r="401" ht="9.9499999999999993" customHeight="1" x14ac:dyDescent="0.25"/>
    <row r="402" ht="9.9499999999999993" customHeight="1" x14ac:dyDescent="0.25"/>
    <row r="403" ht="9.9499999999999993" customHeight="1" x14ac:dyDescent="0.25"/>
    <row r="404" ht="9.9499999999999993" customHeight="1" x14ac:dyDescent="0.25"/>
    <row r="405" ht="9.9499999999999993" customHeight="1" x14ac:dyDescent="0.25"/>
    <row r="406" ht="9.9499999999999993" customHeight="1" x14ac:dyDescent="0.25"/>
    <row r="407" ht="9.9499999999999993" customHeight="1" x14ac:dyDescent="0.25"/>
    <row r="408" ht="9.9499999999999993" customHeight="1" x14ac:dyDescent="0.25"/>
    <row r="409" ht="9.9499999999999993" customHeight="1" x14ac:dyDescent="0.25"/>
    <row r="410" ht="9.9499999999999993" customHeight="1" x14ac:dyDescent="0.25"/>
    <row r="411" ht="9.9499999999999993" customHeight="1" x14ac:dyDescent="0.25"/>
    <row r="412" ht="9.9499999999999993" customHeight="1" x14ac:dyDescent="0.25"/>
    <row r="413" ht="9.9499999999999993" customHeight="1" x14ac:dyDescent="0.25"/>
    <row r="414" ht="9.9499999999999993" customHeight="1" x14ac:dyDescent="0.25"/>
    <row r="415" ht="9.9499999999999993" customHeight="1" x14ac:dyDescent="0.25"/>
    <row r="416" ht="9.9499999999999993" customHeight="1" x14ac:dyDescent="0.25"/>
    <row r="417" ht="9.9499999999999993" customHeight="1" x14ac:dyDescent="0.25"/>
    <row r="418" ht="9.9499999999999993" customHeight="1" x14ac:dyDescent="0.25"/>
    <row r="419" ht="9.9499999999999993" customHeight="1" x14ac:dyDescent="0.25"/>
    <row r="420" ht="9.9499999999999993" customHeight="1" x14ac:dyDescent="0.25"/>
    <row r="421" ht="9.9499999999999993" customHeight="1" x14ac:dyDescent="0.25"/>
    <row r="422" ht="9.9499999999999993" customHeight="1" x14ac:dyDescent="0.25"/>
    <row r="423" ht="9.9499999999999993" customHeight="1" x14ac:dyDescent="0.25"/>
    <row r="424" ht="9.9499999999999993" customHeight="1" x14ac:dyDescent="0.25"/>
    <row r="425" ht="9.9499999999999993" customHeight="1" x14ac:dyDescent="0.25"/>
    <row r="426" ht="9.9499999999999993" customHeight="1" x14ac:dyDescent="0.25"/>
    <row r="427" ht="9.9499999999999993" customHeight="1" x14ac:dyDescent="0.25"/>
    <row r="428" ht="9.9499999999999993" customHeight="1" x14ac:dyDescent="0.25"/>
    <row r="429" ht="9.9499999999999993" customHeight="1" x14ac:dyDescent="0.25"/>
    <row r="430" ht="9.9499999999999993" customHeight="1" x14ac:dyDescent="0.25"/>
    <row r="431" ht="9.9499999999999993" customHeight="1" x14ac:dyDescent="0.25"/>
    <row r="432" ht="9.9499999999999993" customHeight="1" x14ac:dyDescent="0.25"/>
    <row r="433" ht="9.9499999999999993" customHeight="1" x14ac:dyDescent="0.25"/>
    <row r="434" ht="9.9499999999999993" customHeight="1" x14ac:dyDescent="0.25"/>
    <row r="435" ht="9.9499999999999993" customHeight="1" x14ac:dyDescent="0.25"/>
    <row r="436" ht="9.9499999999999993" customHeight="1" x14ac:dyDescent="0.25"/>
    <row r="437" ht="9.9499999999999993" customHeight="1" x14ac:dyDescent="0.25"/>
    <row r="438" ht="9.9499999999999993" customHeight="1" x14ac:dyDescent="0.25"/>
    <row r="439" ht="9.9499999999999993" customHeight="1" x14ac:dyDescent="0.25"/>
    <row r="440" ht="9.9499999999999993" customHeight="1" x14ac:dyDescent="0.25"/>
    <row r="441" ht="9.9499999999999993" customHeight="1" x14ac:dyDescent="0.25"/>
    <row r="442" ht="9.9499999999999993" customHeight="1" x14ac:dyDescent="0.25"/>
    <row r="443" ht="9.9499999999999993" customHeight="1" x14ac:dyDescent="0.25"/>
    <row r="444" ht="9.9499999999999993" customHeight="1" x14ac:dyDescent="0.25"/>
    <row r="445" ht="9.9499999999999993" customHeight="1" x14ac:dyDescent="0.25"/>
    <row r="446" ht="9.9499999999999993" customHeight="1" x14ac:dyDescent="0.25"/>
    <row r="447" ht="9.9499999999999993" customHeight="1" x14ac:dyDescent="0.25"/>
    <row r="448" ht="9.9499999999999993" customHeight="1" x14ac:dyDescent="0.25"/>
    <row r="449" ht="9.9499999999999993" customHeight="1" x14ac:dyDescent="0.25"/>
    <row r="450" ht="9.9499999999999993" customHeight="1" x14ac:dyDescent="0.25"/>
    <row r="451" ht="9.9499999999999993" customHeight="1" x14ac:dyDescent="0.25"/>
    <row r="452" ht="9.9499999999999993" customHeight="1" x14ac:dyDescent="0.25"/>
    <row r="453" ht="9.9499999999999993" customHeight="1" x14ac:dyDescent="0.25"/>
    <row r="454" ht="9.9499999999999993" customHeight="1" x14ac:dyDescent="0.25"/>
    <row r="455" ht="9.9499999999999993" customHeight="1" x14ac:dyDescent="0.25"/>
    <row r="456" ht="9.9499999999999993" customHeight="1" x14ac:dyDescent="0.25"/>
    <row r="457" ht="9.9499999999999993" customHeight="1" x14ac:dyDescent="0.25"/>
    <row r="458" ht="9.9499999999999993" customHeight="1" x14ac:dyDescent="0.25"/>
    <row r="459" ht="9.9499999999999993" customHeight="1" x14ac:dyDescent="0.25"/>
    <row r="460" ht="9.9499999999999993" customHeight="1" x14ac:dyDescent="0.25"/>
    <row r="461" ht="9.9499999999999993" customHeight="1" x14ac:dyDescent="0.25"/>
    <row r="462" ht="9.9499999999999993" customHeight="1" x14ac:dyDescent="0.25"/>
    <row r="463" ht="9.9499999999999993" customHeight="1" x14ac:dyDescent="0.25"/>
    <row r="464" ht="9.9499999999999993" customHeight="1" x14ac:dyDescent="0.25"/>
    <row r="465" ht="9.9499999999999993" customHeight="1" x14ac:dyDescent="0.25"/>
    <row r="466" ht="9.9499999999999993" customHeight="1" x14ac:dyDescent="0.25"/>
    <row r="467" ht="9.9499999999999993" customHeight="1" x14ac:dyDescent="0.25"/>
    <row r="468" ht="9.9499999999999993" customHeight="1" x14ac:dyDescent="0.25"/>
    <row r="469" ht="9.9499999999999993" customHeight="1" x14ac:dyDescent="0.25"/>
    <row r="470" ht="9.9499999999999993" customHeight="1" x14ac:dyDescent="0.25"/>
    <row r="471" ht="9.9499999999999993" customHeight="1" x14ac:dyDescent="0.25"/>
    <row r="472" ht="9.9499999999999993" customHeight="1" x14ac:dyDescent="0.25"/>
    <row r="473" ht="9.9499999999999993" customHeight="1" x14ac:dyDescent="0.25"/>
    <row r="474" ht="9.9499999999999993" customHeight="1" x14ac:dyDescent="0.25"/>
    <row r="475" ht="9.9499999999999993" customHeight="1" x14ac:dyDescent="0.25"/>
    <row r="476" ht="9.9499999999999993" customHeight="1" x14ac:dyDescent="0.25"/>
    <row r="477" ht="9.9499999999999993" customHeight="1" x14ac:dyDescent="0.25"/>
    <row r="478" ht="9.9499999999999993" customHeight="1" x14ac:dyDescent="0.25"/>
    <row r="479" ht="9.9499999999999993" customHeight="1" x14ac:dyDescent="0.25"/>
    <row r="480" ht="9.9499999999999993" customHeight="1" x14ac:dyDescent="0.25"/>
    <row r="481" ht="9.9499999999999993" customHeight="1" x14ac:dyDescent="0.25"/>
    <row r="482" ht="9.9499999999999993" customHeight="1" x14ac:dyDescent="0.25"/>
    <row r="483" ht="9.9499999999999993" customHeight="1" x14ac:dyDescent="0.25"/>
    <row r="484" ht="9.9499999999999993" customHeight="1" x14ac:dyDescent="0.25"/>
    <row r="485" ht="9.9499999999999993" customHeight="1" x14ac:dyDescent="0.25"/>
    <row r="486" ht="9.9499999999999993" customHeight="1" x14ac:dyDescent="0.25"/>
    <row r="487" ht="9.9499999999999993" customHeight="1" x14ac:dyDescent="0.25"/>
    <row r="488" ht="9.9499999999999993" customHeight="1" x14ac:dyDescent="0.25"/>
    <row r="489" ht="9.9499999999999993" customHeight="1" x14ac:dyDescent="0.25"/>
    <row r="490" ht="9.9499999999999993" customHeight="1" x14ac:dyDescent="0.25"/>
    <row r="491" ht="9.9499999999999993" customHeight="1" x14ac:dyDescent="0.25"/>
    <row r="492" ht="9.9499999999999993" customHeight="1" x14ac:dyDescent="0.25"/>
    <row r="493" ht="9.9499999999999993" customHeight="1" x14ac:dyDescent="0.25"/>
    <row r="494" ht="9.9499999999999993" customHeight="1" x14ac:dyDescent="0.25"/>
    <row r="495" ht="9.9499999999999993" customHeight="1" x14ac:dyDescent="0.25"/>
    <row r="496" ht="9.9499999999999993" customHeight="1" x14ac:dyDescent="0.25"/>
    <row r="497" ht="9.9499999999999993" customHeight="1" x14ac:dyDescent="0.25"/>
    <row r="498" ht="9.9499999999999993" customHeight="1" x14ac:dyDescent="0.25"/>
    <row r="499" ht="9.9499999999999993" customHeight="1" x14ac:dyDescent="0.25"/>
    <row r="500" ht="9.9499999999999993" customHeight="1" x14ac:dyDescent="0.25"/>
    <row r="501" ht="9.9499999999999993" customHeight="1" x14ac:dyDescent="0.25"/>
    <row r="502" ht="9.9499999999999993" customHeight="1" x14ac:dyDescent="0.25"/>
    <row r="503" ht="9.9499999999999993" customHeight="1" x14ac:dyDescent="0.25"/>
    <row r="504" ht="9.9499999999999993" customHeight="1" x14ac:dyDescent="0.25"/>
    <row r="505" ht="9.9499999999999993" customHeight="1" x14ac:dyDescent="0.25"/>
    <row r="506" ht="9.9499999999999993" customHeight="1" x14ac:dyDescent="0.25"/>
    <row r="507" ht="9.9499999999999993" customHeight="1" x14ac:dyDescent="0.25"/>
    <row r="508" ht="9.9499999999999993" customHeight="1" x14ac:dyDescent="0.25"/>
    <row r="509" ht="9.9499999999999993" customHeight="1" x14ac:dyDescent="0.25"/>
    <row r="510" ht="9.9499999999999993" customHeight="1" x14ac:dyDescent="0.25"/>
    <row r="511" ht="9.9499999999999993" customHeight="1" x14ac:dyDescent="0.25"/>
    <row r="512" ht="9.9499999999999993" customHeight="1" x14ac:dyDescent="0.25"/>
    <row r="513" ht="9.9499999999999993" customHeight="1" x14ac:dyDescent="0.25"/>
    <row r="514" ht="9.9499999999999993" customHeight="1" x14ac:dyDescent="0.25"/>
    <row r="515" ht="9.9499999999999993" customHeight="1" x14ac:dyDescent="0.25"/>
    <row r="516" ht="9.9499999999999993" customHeight="1" x14ac:dyDescent="0.25"/>
    <row r="517" ht="9.9499999999999993" customHeight="1" x14ac:dyDescent="0.25"/>
    <row r="518" ht="9.9499999999999993" customHeight="1" x14ac:dyDescent="0.25"/>
    <row r="519" ht="9.9499999999999993" customHeight="1" x14ac:dyDescent="0.25"/>
    <row r="520" ht="9.9499999999999993" customHeight="1" x14ac:dyDescent="0.25"/>
    <row r="521" ht="9.9499999999999993" customHeight="1" x14ac:dyDescent="0.25"/>
    <row r="522" ht="9.9499999999999993" customHeight="1" x14ac:dyDescent="0.25"/>
    <row r="523" ht="9.9499999999999993" customHeight="1" x14ac:dyDescent="0.25"/>
    <row r="524" ht="9.9499999999999993" customHeight="1" x14ac:dyDescent="0.25"/>
    <row r="525" ht="9.9499999999999993" customHeight="1" x14ac:dyDescent="0.25"/>
    <row r="526" ht="9.9499999999999993" customHeight="1" x14ac:dyDescent="0.25"/>
    <row r="527" ht="9.9499999999999993" customHeight="1" x14ac:dyDescent="0.25"/>
    <row r="528" ht="9.9499999999999993" customHeight="1" x14ac:dyDescent="0.25"/>
    <row r="529" ht="9.9499999999999993" customHeight="1" x14ac:dyDescent="0.25"/>
    <row r="530" ht="9.9499999999999993" customHeight="1" x14ac:dyDescent="0.25"/>
    <row r="531" ht="9.9499999999999993" customHeight="1" x14ac:dyDescent="0.25"/>
    <row r="532" ht="9.9499999999999993" customHeight="1" x14ac:dyDescent="0.25"/>
    <row r="533" ht="9.9499999999999993" customHeight="1" x14ac:dyDescent="0.25"/>
    <row r="534" ht="9.9499999999999993" customHeight="1" x14ac:dyDescent="0.25"/>
    <row r="535" ht="9.9499999999999993" customHeight="1" x14ac:dyDescent="0.25"/>
    <row r="536" ht="9.9499999999999993" customHeight="1" x14ac:dyDescent="0.25"/>
    <row r="537" ht="9.9499999999999993" customHeight="1" x14ac:dyDescent="0.25"/>
    <row r="538" ht="9.9499999999999993" customHeight="1" x14ac:dyDescent="0.25"/>
    <row r="539" ht="9.9499999999999993" customHeight="1" x14ac:dyDescent="0.25"/>
    <row r="540" ht="9.9499999999999993" customHeight="1" x14ac:dyDescent="0.25"/>
    <row r="541" ht="9.9499999999999993" customHeight="1" x14ac:dyDescent="0.25"/>
    <row r="542" ht="9.9499999999999993" customHeight="1" x14ac:dyDescent="0.25"/>
    <row r="543" ht="9.9499999999999993" customHeight="1" x14ac:dyDescent="0.25"/>
    <row r="544" ht="9.9499999999999993" customHeight="1" x14ac:dyDescent="0.25"/>
    <row r="545" ht="9.9499999999999993" customHeight="1" x14ac:dyDescent="0.25"/>
    <row r="546" ht="9.9499999999999993" customHeight="1" x14ac:dyDescent="0.25"/>
    <row r="547" ht="9.9499999999999993" customHeight="1" x14ac:dyDescent="0.25"/>
    <row r="548" ht="9.9499999999999993" customHeight="1" x14ac:dyDescent="0.25"/>
    <row r="549" ht="9.9499999999999993" customHeight="1" x14ac:dyDescent="0.25"/>
    <row r="550" ht="9.9499999999999993" customHeight="1" x14ac:dyDescent="0.25"/>
    <row r="551" ht="9.9499999999999993" customHeight="1" x14ac:dyDescent="0.25"/>
    <row r="552" ht="9.9499999999999993" customHeight="1" x14ac:dyDescent="0.25"/>
    <row r="553" ht="9.9499999999999993" customHeight="1" x14ac:dyDescent="0.25"/>
    <row r="554" ht="9.9499999999999993" customHeight="1" x14ac:dyDescent="0.25"/>
    <row r="555" ht="9.9499999999999993" customHeight="1" x14ac:dyDescent="0.25"/>
    <row r="556" ht="9.9499999999999993" customHeight="1" x14ac:dyDescent="0.25"/>
    <row r="557" ht="9.9499999999999993" customHeight="1" x14ac:dyDescent="0.25"/>
    <row r="558" ht="9.9499999999999993" customHeight="1" x14ac:dyDescent="0.25"/>
    <row r="559" ht="9.9499999999999993" customHeight="1" x14ac:dyDescent="0.25"/>
    <row r="560" ht="9.9499999999999993" customHeight="1" x14ac:dyDescent="0.25"/>
    <row r="561" ht="9.9499999999999993" customHeight="1" x14ac:dyDescent="0.25"/>
    <row r="562" ht="9.9499999999999993" customHeight="1" x14ac:dyDescent="0.25"/>
    <row r="563" ht="9.9499999999999993" customHeight="1" x14ac:dyDescent="0.25"/>
    <row r="564" ht="9.9499999999999993" customHeight="1" x14ac:dyDescent="0.25"/>
    <row r="565" ht="9.9499999999999993" customHeight="1" x14ac:dyDescent="0.25"/>
    <row r="566" ht="9.9499999999999993" customHeight="1" x14ac:dyDescent="0.25"/>
    <row r="567" ht="9.9499999999999993" customHeight="1" x14ac:dyDescent="0.25"/>
    <row r="568" ht="9.9499999999999993" customHeight="1" x14ac:dyDescent="0.25"/>
    <row r="569" ht="9.9499999999999993" customHeight="1" x14ac:dyDescent="0.25"/>
    <row r="570" ht="9.9499999999999993" customHeight="1" x14ac:dyDescent="0.25"/>
    <row r="571" ht="9.9499999999999993" customHeight="1" x14ac:dyDescent="0.25"/>
    <row r="572" ht="9.9499999999999993" customHeight="1" x14ac:dyDescent="0.25"/>
    <row r="573" ht="9.9499999999999993" customHeight="1" x14ac:dyDescent="0.25"/>
    <row r="574" ht="9.9499999999999993" customHeight="1" x14ac:dyDescent="0.25"/>
    <row r="575" ht="9.9499999999999993" customHeight="1" x14ac:dyDescent="0.25"/>
    <row r="576" ht="9.9499999999999993" customHeight="1" x14ac:dyDescent="0.25"/>
    <row r="577" ht="9.9499999999999993" customHeight="1" x14ac:dyDescent="0.25"/>
    <row r="578" ht="9.9499999999999993" customHeight="1" x14ac:dyDescent="0.25"/>
    <row r="579" ht="9.9499999999999993" customHeight="1" x14ac:dyDescent="0.25"/>
    <row r="580" ht="9.9499999999999993" customHeight="1" x14ac:dyDescent="0.25"/>
    <row r="581" ht="9.9499999999999993" customHeight="1" x14ac:dyDescent="0.25"/>
    <row r="582" ht="9.9499999999999993" customHeight="1" x14ac:dyDescent="0.25"/>
    <row r="583" ht="9.9499999999999993" customHeight="1" x14ac:dyDescent="0.25"/>
    <row r="584" ht="9.9499999999999993" customHeight="1" x14ac:dyDescent="0.25"/>
    <row r="585" ht="9.9499999999999993" customHeight="1" x14ac:dyDescent="0.25"/>
    <row r="586" ht="9.9499999999999993" customHeight="1" x14ac:dyDescent="0.25"/>
    <row r="587" ht="9.9499999999999993" customHeight="1" x14ac:dyDescent="0.25"/>
    <row r="588" ht="9.9499999999999993" customHeight="1" x14ac:dyDescent="0.25"/>
    <row r="589" ht="9.9499999999999993" customHeight="1" x14ac:dyDescent="0.25"/>
    <row r="590" ht="9.9499999999999993" customHeight="1" x14ac:dyDescent="0.25"/>
    <row r="591" ht="9.9499999999999993" customHeight="1" x14ac:dyDescent="0.25"/>
    <row r="592" ht="9.9499999999999993" customHeight="1" x14ac:dyDescent="0.25"/>
    <row r="593" ht="9.9499999999999993" customHeight="1" x14ac:dyDescent="0.25"/>
    <row r="594" ht="9.9499999999999993" customHeight="1" x14ac:dyDescent="0.25"/>
    <row r="595" ht="9.9499999999999993" customHeight="1" x14ac:dyDescent="0.25"/>
    <row r="596" ht="9.9499999999999993" customHeight="1" x14ac:dyDescent="0.25"/>
    <row r="597" ht="9.9499999999999993" customHeight="1" x14ac:dyDescent="0.25"/>
    <row r="598" ht="9.9499999999999993" customHeight="1" x14ac:dyDescent="0.25"/>
    <row r="599" ht="9.9499999999999993" customHeight="1" x14ac:dyDescent="0.25"/>
    <row r="600" ht="9.9499999999999993" customHeight="1" x14ac:dyDescent="0.25"/>
    <row r="601" ht="9.9499999999999993" customHeight="1" x14ac:dyDescent="0.25"/>
    <row r="602" ht="9.9499999999999993" customHeight="1" x14ac:dyDescent="0.25"/>
    <row r="603" ht="9.9499999999999993" customHeight="1" x14ac:dyDescent="0.25"/>
    <row r="604" ht="9.9499999999999993" customHeight="1" x14ac:dyDescent="0.25"/>
    <row r="605" ht="9.9499999999999993" customHeight="1" x14ac:dyDescent="0.25"/>
    <row r="606" ht="9.9499999999999993" customHeight="1" x14ac:dyDescent="0.25"/>
    <row r="607" ht="9.9499999999999993" customHeight="1" x14ac:dyDescent="0.25"/>
    <row r="608" ht="9.9499999999999993" customHeight="1" x14ac:dyDescent="0.25"/>
    <row r="609" ht="9.9499999999999993" customHeight="1" x14ac:dyDescent="0.25"/>
    <row r="610" ht="9.9499999999999993" customHeight="1" x14ac:dyDescent="0.25"/>
    <row r="611" ht="9.9499999999999993" customHeight="1" x14ac:dyDescent="0.25"/>
    <row r="612" ht="9.9499999999999993" customHeight="1" x14ac:dyDescent="0.25"/>
    <row r="613" ht="9.9499999999999993" customHeight="1" x14ac:dyDescent="0.25"/>
    <row r="614" ht="9.9499999999999993" customHeight="1" x14ac:dyDescent="0.25"/>
    <row r="615" ht="9.9499999999999993" customHeight="1" x14ac:dyDescent="0.25"/>
    <row r="616" ht="9.9499999999999993" customHeight="1" x14ac:dyDescent="0.25"/>
    <row r="617" ht="9.9499999999999993" customHeight="1" x14ac:dyDescent="0.25"/>
    <row r="618" ht="9.9499999999999993" customHeight="1" x14ac:dyDescent="0.25"/>
    <row r="619" ht="9.9499999999999993" customHeight="1" x14ac:dyDescent="0.25"/>
    <row r="620" ht="9.9499999999999993" customHeight="1" x14ac:dyDescent="0.25"/>
    <row r="621" ht="9.9499999999999993" customHeight="1" x14ac:dyDescent="0.25"/>
    <row r="622" ht="9.9499999999999993" customHeight="1" x14ac:dyDescent="0.25"/>
    <row r="623" ht="9.9499999999999993" customHeight="1" x14ac:dyDescent="0.25"/>
    <row r="624" ht="9.9499999999999993" customHeight="1" x14ac:dyDescent="0.25"/>
    <row r="625" ht="9.9499999999999993" customHeight="1" x14ac:dyDescent="0.25"/>
    <row r="626" ht="9.9499999999999993" customHeight="1" x14ac:dyDescent="0.25"/>
    <row r="627" ht="9.9499999999999993" customHeight="1" x14ac:dyDescent="0.25"/>
    <row r="628" ht="9.9499999999999993" customHeight="1" x14ac:dyDescent="0.25"/>
    <row r="629" ht="9.9499999999999993" customHeight="1" x14ac:dyDescent="0.25"/>
    <row r="630" ht="9.9499999999999993" customHeight="1" x14ac:dyDescent="0.25"/>
    <row r="631" ht="9.9499999999999993" customHeight="1" x14ac:dyDescent="0.25"/>
    <row r="632" ht="9.9499999999999993" customHeight="1" x14ac:dyDescent="0.25"/>
    <row r="633" ht="9.9499999999999993" customHeight="1" x14ac:dyDescent="0.25"/>
    <row r="634" ht="9.9499999999999993" customHeight="1" x14ac:dyDescent="0.25"/>
    <row r="635" ht="9.9499999999999993" customHeight="1" x14ac:dyDescent="0.25"/>
    <row r="636" ht="9.9499999999999993" customHeight="1" x14ac:dyDescent="0.25"/>
    <row r="637" ht="9.9499999999999993" customHeight="1" x14ac:dyDescent="0.25"/>
    <row r="638" ht="9.9499999999999993" customHeight="1" x14ac:dyDescent="0.25"/>
    <row r="639" ht="9.9499999999999993" customHeight="1" x14ac:dyDescent="0.25"/>
    <row r="640" ht="9.9499999999999993" customHeight="1" x14ac:dyDescent="0.25"/>
    <row r="641" ht="9.9499999999999993" customHeight="1" x14ac:dyDescent="0.25"/>
    <row r="642" ht="9.9499999999999993" customHeight="1" x14ac:dyDescent="0.25"/>
    <row r="643" ht="9.9499999999999993" customHeight="1" x14ac:dyDescent="0.25"/>
    <row r="644" ht="9.9499999999999993" customHeight="1" x14ac:dyDescent="0.25"/>
    <row r="645" ht="9.9499999999999993" customHeight="1" x14ac:dyDescent="0.25"/>
    <row r="646" ht="9.9499999999999993" customHeight="1" x14ac:dyDescent="0.25"/>
    <row r="647" ht="9.9499999999999993" customHeight="1" x14ac:dyDescent="0.25"/>
    <row r="648" ht="9.9499999999999993" customHeight="1" x14ac:dyDescent="0.25"/>
    <row r="649" ht="9.9499999999999993" customHeight="1" x14ac:dyDescent="0.25"/>
    <row r="650" ht="9.9499999999999993" customHeight="1" x14ac:dyDescent="0.25"/>
    <row r="651" ht="9.9499999999999993" customHeight="1" x14ac:dyDescent="0.25"/>
    <row r="652" ht="9.9499999999999993" customHeight="1" x14ac:dyDescent="0.25"/>
    <row r="653" ht="9.9499999999999993" customHeight="1" x14ac:dyDescent="0.25"/>
    <row r="654" ht="9.9499999999999993" customHeight="1" x14ac:dyDescent="0.25"/>
    <row r="655" ht="9.9499999999999993" customHeight="1" x14ac:dyDescent="0.25"/>
    <row r="656" ht="9.9499999999999993" customHeight="1" x14ac:dyDescent="0.25"/>
    <row r="657" ht="9.9499999999999993" customHeight="1" x14ac:dyDescent="0.25"/>
    <row r="658" ht="9.9499999999999993" customHeight="1" x14ac:dyDescent="0.25"/>
    <row r="659" ht="9.9499999999999993" customHeight="1" x14ac:dyDescent="0.25"/>
    <row r="660" ht="9.9499999999999993" customHeight="1" x14ac:dyDescent="0.25"/>
    <row r="661" ht="9.9499999999999993" customHeight="1" x14ac:dyDescent="0.25"/>
    <row r="662" ht="9.9499999999999993" customHeight="1" x14ac:dyDescent="0.25"/>
    <row r="663" ht="9.9499999999999993" customHeight="1" x14ac:dyDescent="0.25"/>
    <row r="664" ht="9.9499999999999993" customHeight="1" x14ac:dyDescent="0.25"/>
    <row r="665" ht="9.9499999999999993" customHeight="1" x14ac:dyDescent="0.25"/>
    <row r="666" ht="9.9499999999999993" customHeight="1" x14ac:dyDescent="0.25"/>
    <row r="667" ht="9.9499999999999993" customHeight="1" x14ac:dyDescent="0.25"/>
    <row r="668" ht="9.9499999999999993" customHeight="1" x14ac:dyDescent="0.25"/>
    <row r="669" ht="9.9499999999999993" customHeight="1" x14ac:dyDescent="0.25"/>
    <row r="670" ht="9.9499999999999993" customHeight="1" x14ac:dyDescent="0.25"/>
    <row r="671" ht="9.9499999999999993" customHeight="1" x14ac:dyDescent="0.25"/>
    <row r="672" ht="9.9499999999999993" customHeight="1" x14ac:dyDescent="0.25"/>
    <row r="673" ht="9.9499999999999993" customHeight="1" x14ac:dyDescent="0.25"/>
    <row r="674" ht="9.9499999999999993" customHeight="1" x14ac:dyDescent="0.25"/>
    <row r="675" ht="9.9499999999999993" customHeight="1" x14ac:dyDescent="0.25"/>
    <row r="676" ht="9.9499999999999993" customHeight="1" x14ac:dyDescent="0.25"/>
    <row r="677" ht="9.9499999999999993" customHeight="1" x14ac:dyDescent="0.25"/>
    <row r="678" ht="9.9499999999999993" customHeight="1" x14ac:dyDescent="0.25"/>
    <row r="679" ht="9.9499999999999993" customHeight="1" x14ac:dyDescent="0.25"/>
    <row r="680" ht="9.9499999999999993" customHeight="1" x14ac:dyDescent="0.25"/>
    <row r="681" ht="9.9499999999999993" customHeight="1" x14ac:dyDescent="0.25"/>
    <row r="682" ht="9.9499999999999993" customHeight="1" x14ac:dyDescent="0.25"/>
    <row r="683" ht="9.9499999999999993" customHeight="1" x14ac:dyDescent="0.25"/>
    <row r="684" ht="9.9499999999999993" customHeight="1" x14ac:dyDescent="0.25"/>
    <row r="685" ht="9.9499999999999993" customHeight="1" x14ac:dyDescent="0.25"/>
    <row r="686" ht="9.9499999999999993" customHeight="1" x14ac:dyDescent="0.25"/>
    <row r="687" ht="9.9499999999999993" customHeight="1" x14ac:dyDescent="0.25"/>
    <row r="688" ht="9.9499999999999993" customHeight="1" x14ac:dyDescent="0.25"/>
    <row r="689" ht="9.9499999999999993" customHeight="1" x14ac:dyDescent="0.25"/>
    <row r="690" ht="9.9499999999999993" customHeight="1" x14ac:dyDescent="0.25"/>
    <row r="691" ht="9.9499999999999993" customHeight="1" x14ac:dyDescent="0.25"/>
    <row r="692" ht="9.9499999999999993" customHeight="1" x14ac:dyDescent="0.25"/>
    <row r="693" ht="9.9499999999999993" customHeight="1" x14ac:dyDescent="0.25"/>
    <row r="694" ht="9.9499999999999993" customHeight="1" x14ac:dyDescent="0.25"/>
    <row r="695" ht="9.9499999999999993" customHeight="1" x14ac:dyDescent="0.25"/>
    <row r="696" ht="9.9499999999999993" customHeight="1" x14ac:dyDescent="0.25"/>
    <row r="697" ht="9.9499999999999993" customHeight="1" x14ac:dyDescent="0.25"/>
    <row r="698" ht="9.9499999999999993" customHeight="1" x14ac:dyDescent="0.25"/>
    <row r="699" ht="9.9499999999999993" customHeight="1" x14ac:dyDescent="0.25"/>
    <row r="700" ht="9.9499999999999993" customHeight="1" x14ac:dyDescent="0.25"/>
    <row r="701" ht="9.9499999999999993" customHeight="1" x14ac:dyDescent="0.25"/>
    <row r="702" ht="9.9499999999999993" customHeight="1" x14ac:dyDescent="0.25"/>
    <row r="703" ht="9.9499999999999993" customHeight="1" x14ac:dyDescent="0.25"/>
    <row r="704" ht="9.9499999999999993" customHeight="1" x14ac:dyDescent="0.25"/>
    <row r="705" ht="9.9499999999999993" customHeight="1" x14ac:dyDescent="0.25"/>
    <row r="706" ht="9.9499999999999993" customHeight="1" x14ac:dyDescent="0.25"/>
    <row r="707" ht="9.9499999999999993" customHeight="1" x14ac:dyDescent="0.25"/>
    <row r="708" ht="9.9499999999999993" customHeight="1" x14ac:dyDescent="0.25"/>
    <row r="709" ht="9.9499999999999993" customHeight="1" x14ac:dyDescent="0.25"/>
    <row r="710" ht="9.9499999999999993" customHeight="1" x14ac:dyDescent="0.25"/>
    <row r="711" ht="9.9499999999999993" customHeight="1" x14ac:dyDescent="0.25"/>
    <row r="712" ht="9.9499999999999993" customHeight="1" x14ac:dyDescent="0.25"/>
    <row r="713" ht="9.9499999999999993" customHeight="1" x14ac:dyDescent="0.25"/>
    <row r="714" ht="9.9499999999999993" customHeight="1" x14ac:dyDescent="0.25"/>
    <row r="715" ht="9.9499999999999993" customHeight="1" x14ac:dyDescent="0.25"/>
    <row r="716" ht="9.9499999999999993" customHeight="1" x14ac:dyDescent="0.25"/>
    <row r="717" ht="9.9499999999999993" customHeight="1" x14ac:dyDescent="0.25"/>
    <row r="718" ht="9.9499999999999993" customHeight="1" x14ac:dyDescent="0.25"/>
    <row r="719" ht="9.9499999999999993" customHeight="1" x14ac:dyDescent="0.25"/>
    <row r="720" ht="9.9499999999999993" customHeight="1" x14ac:dyDescent="0.25"/>
    <row r="721" ht="9.9499999999999993" customHeight="1" x14ac:dyDescent="0.25"/>
    <row r="722" ht="9.9499999999999993" customHeight="1" x14ac:dyDescent="0.25"/>
    <row r="723" ht="9.9499999999999993" customHeight="1" x14ac:dyDescent="0.25"/>
    <row r="724" ht="9.9499999999999993" customHeight="1" x14ac:dyDescent="0.25"/>
    <row r="725" ht="9.9499999999999993" customHeight="1" x14ac:dyDescent="0.25"/>
    <row r="726" ht="9.9499999999999993" customHeight="1" x14ac:dyDescent="0.25"/>
    <row r="727" ht="9.9499999999999993" customHeight="1" x14ac:dyDescent="0.25"/>
    <row r="728" ht="9.9499999999999993" customHeight="1" x14ac:dyDescent="0.25"/>
    <row r="729" ht="9.9499999999999993" customHeight="1" x14ac:dyDescent="0.25"/>
    <row r="730" ht="9.9499999999999993" customHeight="1" x14ac:dyDescent="0.25"/>
    <row r="731" ht="9.9499999999999993" customHeight="1" x14ac:dyDescent="0.25"/>
    <row r="732" ht="9.9499999999999993" customHeight="1" x14ac:dyDescent="0.25"/>
    <row r="733" ht="9.9499999999999993" customHeight="1" x14ac:dyDescent="0.25"/>
    <row r="734" ht="9.9499999999999993" customHeight="1" x14ac:dyDescent="0.25"/>
    <row r="735" ht="9.9499999999999993" customHeight="1" x14ac:dyDescent="0.25"/>
    <row r="736" ht="9.9499999999999993" customHeight="1" x14ac:dyDescent="0.25"/>
    <row r="737" ht="9.9499999999999993" customHeight="1" x14ac:dyDescent="0.25"/>
    <row r="738" ht="9.9499999999999993" customHeight="1" x14ac:dyDescent="0.25"/>
    <row r="739" ht="9.9499999999999993" customHeight="1" x14ac:dyDescent="0.25"/>
    <row r="740" ht="9.9499999999999993" customHeight="1" x14ac:dyDescent="0.25"/>
    <row r="741" ht="9.9499999999999993" customHeight="1" x14ac:dyDescent="0.25"/>
    <row r="742" ht="9.9499999999999993" customHeight="1" x14ac:dyDescent="0.25"/>
    <row r="743" ht="9.9499999999999993" customHeight="1" x14ac:dyDescent="0.25"/>
    <row r="744" ht="9.9499999999999993" customHeight="1" x14ac:dyDescent="0.25"/>
    <row r="745" ht="9.9499999999999993" customHeight="1" x14ac:dyDescent="0.25"/>
    <row r="746" ht="9.9499999999999993" customHeight="1" x14ac:dyDescent="0.25"/>
    <row r="747" ht="9.9499999999999993" customHeight="1" x14ac:dyDescent="0.25"/>
    <row r="748" ht="9.9499999999999993" customHeight="1" x14ac:dyDescent="0.25"/>
    <row r="749" ht="9.9499999999999993" customHeight="1" x14ac:dyDescent="0.25"/>
    <row r="750" ht="9.9499999999999993" customHeight="1" x14ac:dyDescent="0.25"/>
    <row r="751" ht="9.9499999999999993" customHeight="1" x14ac:dyDescent="0.25"/>
    <row r="752" ht="9.9499999999999993" customHeight="1" x14ac:dyDescent="0.25"/>
    <row r="753" ht="9.9499999999999993" customHeight="1" x14ac:dyDescent="0.25"/>
    <row r="754" ht="9.9499999999999993" customHeight="1" x14ac:dyDescent="0.25"/>
    <row r="755" ht="9.9499999999999993" customHeight="1" x14ac:dyDescent="0.25"/>
    <row r="756" ht="9.9499999999999993" customHeight="1" x14ac:dyDescent="0.25"/>
    <row r="757" ht="9.9499999999999993" customHeight="1" x14ac:dyDescent="0.25"/>
    <row r="758" ht="9.9499999999999993" customHeight="1" x14ac:dyDescent="0.25"/>
    <row r="759" ht="9.9499999999999993" customHeight="1" x14ac:dyDescent="0.25"/>
    <row r="760" ht="9.9499999999999993" customHeight="1" x14ac:dyDescent="0.25"/>
    <row r="761" ht="9.9499999999999993" customHeight="1" x14ac:dyDescent="0.25"/>
    <row r="762" ht="9.9499999999999993" customHeight="1" x14ac:dyDescent="0.25"/>
    <row r="763" ht="9.9499999999999993" customHeight="1" x14ac:dyDescent="0.25"/>
    <row r="764" ht="9.9499999999999993" customHeight="1" x14ac:dyDescent="0.25"/>
    <row r="765" ht="9.9499999999999993" customHeight="1" x14ac:dyDescent="0.25"/>
    <row r="766" ht="9.9499999999999993" customHeight="1" x14ac:dyDescent="0.25"/>
    <row r="767" ht="9.9499999999999993" customHeight="1" x14ac:dyDescent="0.25"/>
    <row r="768" ht="9.9499999999999993" customHeight="1" x14ac:dyDescent="0.25"/>
    <row r="769" ht="9.9499999999999993" customHeight="1" x14ac:dyDescent="0.25"/>
    <row r="770" ht="9.9499999999999993" customHeight="1" x14ac:dyDescent="0.25"/>
    <row r="771" ht="9.9499999999999993" customHeight="1" x14ac:dyDescent="0.25"/>
    <row r="772" ht="9.9499999999999993" customHeight="1" x14ac:dyDescent="0.25"/>
    <row r="773" ht="9.9499999999999993" customHeight="1" x14ac:dyDescent="0.25"/>
    <row r="774" ht="9.9499999999999993" customHeight="1" x14ac:dyDescent="0.25"/>
    <row r="775" ht="9.9499999999999993" customHeight="1" x14ac:dyDescent="0.25"/>
    <row r="776" ht="9.9499999999999993" customHeight="1" x14ac:dyDescent="0.25"/>
    <row r="777" ht="9.9499999999999993" customHeight="1" x14ac:dyDescent="0.25"/>
    <row r="778" ht="9.9499999999999993" customHeight="1" x14ac:dyDescent="0.25"/>
    <row r="779" ht="9.9499999999999993" customHeight="1" x14ac:dyDescent="0.25"/>
    <row r="780" ht="9.9499999999999993" customHeight="1" x14ac:dyDescent="0.25"/>
    <row r="781" ht="9.9499999999999993" customHeight="1" x14ac:dyDescent="0.25"/>
    <row r="782" ht="9.9499999999999993" customHeight="1" x14ac:dyDescent="0.25"/>
    <row r="783" ht="9.9499999999999993" customHeight="1" x14ac:dyDescent="0.25"/>
    <row r="784" ht="9.9499999999999993" customHeight="1" x14ac:dyDescent="0.25"/>
    <row r="785" ht="9.9499999999999993" customHeight="1" x14ac:dyDescent="0.25"/>
    <row r="786" ht="9.9499999999999993" customHeight="1" x14ac:dyDescent="0.25"/>
    <row r="787" ht="9.9499999999999993" customHeight="1" x14ac:dyDescent="0.25"/>
    <row r="788" ht="9.9499999999999993" customHeight="1" x14ac:dyDescent="0.25"/>
    <row r="789" ht="9.9499999999999993" customHeight="1" x14ac:dyDescent="0.25"/>
    <row r="790" ht="9.9499999999999993" customHeight="1" x14ac:dyDescent="0.25"/>
    <row r="791" ht="9.9499999999999993" customHeight="1" x14ac:dyDescent="0.25"/>
    <row r="792" ht="9.9499999999999993" customHeight="1" x14ac:dyDescent="0.25"/>
    <row r="793" ht="9.9499999999999993" customHeight="1" x14ac:dyDescent="0.25"/>
    <row r="794" ht="9.9499999999999993" customHeight="1" x14ac:dyDescent="0.25"/>
    <row r="795" ht="9.9499999999999993" customHeight="1" x14ac:dyDescent="0.25"/>
    <row r="796" ht="9.9499999999999993" customHeight="1" x14ac:dyDescent="0.25"/>
    <row r="797" ht="9.9499999999999993" customHeight="1" x14ac:dyDescent="0.25"/>
    <row r="798" ht="9.9499999999999993" customHeight="1" x14ac:dyDescent="0.25"/>
    <row r="799" ht="9.9499999999999993" customHeight="1" x14ac:dyDescent="0.25"/>
  </sheetData>
  <sheetProtection algorithmName="SHA-512" hashValue="Wj1WOuVq8uAXlepOV9epJXk/yaUAhrYHgth81ZhdbsH5fECuVsAyqBcpSEhDhciYqZMlhvvCc5F501oacg3zYA==" saltValue="jMaDE8IWvRxTwBI4VrQL8w==" spinCount="100000" sheet="1" objects="1" scenarios="1"/>
  <mergeCells count="63">
    <mergeCell ref="B2:J2"/>
    <mergeCell ref="B7:H7"/>
    <mergeCell ref="D21:J21"/>
    <mergeCell ref="D22:J22"/>
    <mergeCell ref="D12:J12"/>
    <mergeCell ref="D14:F14"/>
    <mergeCell ref="D19:J19"/>
    <mergeCell ref="D20:J20"/>
    <mergeCell ref="D27:J27"/>
    <mergeCell ref="D44:F44"/>
    <mergeCell ref="D49:J49"/>
    <mergeCell ref="D50:J50"/>
    <mergeCell ref="D51:J51"/>
    <mergeCell ref="D29:F29"/>
    <mergeCell ref="D34:J34"/>
    <mergeCell ref="D35:J35"/>
    <mergeCell ref="D36:J36"/>
    <mergeCell ref="D37:J37"/>
    <mergeCell ref="D52:J52"/>
    <mergeCell ref="D42:J42"/>
    <mergeCell ref="D59:F59"/>
    <mergeCell ref="D64:J64"/>
    <mergeCell ref="D65:J65"/>
    <mergeCell ref="D66:J66"/>
    <mergeCell ref="D67:J67"/>
    <mergeCell ref="D57:J57"/>
    <mergeCell ref="D74:F74"/>
    <mergeCell ref="D79:J79"/>
    <mergeCell ref="D80:J80"/>
    <mergeCell ref="D81:J81"/>
    <mergeCell ref="D82:J82"/>
    <mergeCell ref="D72:J72"/>
    <mergeCell ref="D89:F89"/>
    <mergeCell ref="D94:J94"/>
    <mergeCell ref="D95:J95"/>
    <mergeCell ref="D96:J96"/>
    <mergeCell ref="D97:J97"/>
    <mergeCell ref="D87:J87"/>
    <mergeCell ref="D119:F119"/>
    <mergeCell ref="D124:J124"/>
    <mergeCell ref="D125:J125"/>
    <mergeCell ref="D126:J126"/>
    <mergeCell ref="D104:F104"/>
    <mergeCell ref="D109:J109"/>
    <mergeCell ref="D110:J110"/>
    <mergeCell ref="D111:J111"/>
    <mergeCell ref="D112:J112"/>
    <mergeCell ref="D155:J155"/>
    <mergeCell ref="D156:J156"/>
    <mergeCell ref="D157:J157"/>
    <mergeCell ref="D147:J147"/>
    <mergeCell ref="B4:J4"/>
    <mergeCell ref="D141:J141"/>
    <mergeCell ref="D142:J142"/>
    <mergeCell ref="D132:J132"/>
    <mergeCell ref="D149:F149"/>
    <mergeCell ref="D154:J154"/>
    <mergeCell ref="D127:J127"/>
    <mergeCell ref="D117:J117"/>
    <mergeCell ref="D134:F134"/>
    <mergeCell ref="D139:J139"/>
    <mergeCell ref="D140:J140"/>
    <mergeCell ref="D102:J102"/>
  </mergeCells>
  <dataValidations count="2">
    <dataValidation type="list" allowBlank="1" showInputMessage="1" showErrorMessage="1" sqref="B15:B16 B135:B136 B30:B31 B45:B46 B60:B61 B75:B76 B90:B91 B105:B106 B120:B121 B150:B151" xr:uid="{00000000-0002-0000-0A00-000002000000}">
      <formula1>Projektrollen</formula1>
    </dataValidation>
    <dataValidation type="decimal" allowBlank="1" showInputMessage="1" showErrorMessage="1" error="Nur Werte von 0% bis 100% zugelassen!" sqref="H15:H16 H135:H136 H30:H31 H45:H46 H60:H61 H75:H76 H90:H91 H105:H106 H120:H121 H150:H151" xr:uid="{00000000-0002-0000-0A00-000003000000}">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portrait" r:id="rId1"/>
  <headerFooter>
    <oddHeader>&amp;L&amp;"Verdana,Standard"&amp;9&amp;G&amp;C&amp;"Verdana,Fett"&amp;12
IPMA Level D
Recertification application
Demonstrated PM experience&amp;R&amp;G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The date is outside of the experience period to be considered!" prompt="Only dates up to the end of the experience period may be entered, see spreadsheet ‘Pers’!" xr:uid="{47A7D56C-2CDD-4B93-8A3C-A385E665E547}">
          <x14:formula1>
            <xm:f>Pers!$D$17</xm:f>
          </x14:formula1>
          <x14:formula2>
            <xm:f>Pers!$D$18</xm:f>
          </x14:formula2>
          <xm:sqref>F15:F16 F30:F31 F45:F46 F60:F61 F75:F76 F90:F91 F105:F106 F120:F121 F135:F136 F150:F151</xm:sqref>
        </x14:dataValidation>
        <x14:dataValidation type="date" allowBlank="1" showInputMessage="1" showErrorMessage="1" error="The date is outside of the experience period to be considered!" prompt="Only dates from the start of the experience period may be entered, see spreadsheet ‘Pers’!" xr:uid="{2C28D165-D949-47B8-8DD9-F24757BF4DEC}">
          <x14:formula1>
            <xm:f>Pers!$D$17</xm:f>
          </x14:formula1>
          <x14:formula2>
            <xm:f>Pers!$D$18</xm:f>
          </x14:formula2>
          <xm:sqref>D15:D16 D30:D31 D45:D46 D60:D61 D75:D76 D90:D91 D105:D106 D120:D121 D135:D136 D150:D151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041C5-6305-462E-A1FB-7532A7443BB4}">
  <sheetPr>
    <tabColor theme="9" tint="0.39997558519241921"/>
    <pageSetUpPr fitToPage="1"/>
  </sheetPr>
  <dimension ref="A1:M232"/>
  <sheetViews>
    <sheetView showGridLines="0" zoomScaleNormal="100" workbookViewId="0">
      <pane ySplit="7" topLeftCell="A8" activePane="bottomLeft" state="frozen"/>
      <selection pane="bottomLeft"/>
    </sheetView>
  </sheetViews>
  <sheetFormatPr baseColWidth="10" defaultColWidth="11.42578125" defaultRowHeight="18" customHeight="1" x14ac:dyDescent="0.25"/>
  <cols>
    <col min="1" max="1" width="1.7109375" style="10" customWidth="1"/>
    <col min="2" max="2" width="10.7109375" style="174" customWidth="1"/>
    <col min="3" max="3" width="1.7109375" style="10" customWidth="1"/>
    <col min="4" max="4" width="118.7109375" style="175" customWidth="1"/>
    <col min="5" max="5" width="1.7109375" style="10" customWidth="1"/>
    <col min="6" max="6" width="8.7109375" style="191" customWidth="1"/>
    <col min="7" max="8" width="1.7109375" style="10" customWidth="1"/>
    <col min="9" max="9" width="8.7109375" style="110" hidden="1" customWidth="1"/>
    <col min="10" max="10" width="11.42578125" style="13" customWidth="1"/>
    <col min="11" max="13" width="11.42578125" style="191"/>
    <col min="14" max="16384" width="11.42578125" style="10"/>
  </cols>
  <sheetData>
    <row r="1" spans="1:9" ht="9.9499999999999993" customHeight="1" x14ac:dyDescent="0.25">
      <c r="A1" s="16"/>
      <c r="B1" s="84"/>
      <c r="C1" s="17"/>
      <c r="D1" s="159"/>
      <c r="E1" s="17"/>
      <c r="F1" s="30"/>
      <c r="G1" s="31"/>
    </row>
    <row r="2" spans="1:9" ht="18" customHeight="1" x14ac:dyDescent="0.25">
      <c r="A2" s="19"/>
      <c r="B2" s="241" t="s">
        <v>387</v>
      </c>
      <c r="C2" s="241"/>
      <c r="D2" s="241"/>
      <c r="E2" s="241"/>
      <c r="F2" s="241"/>
      <c r="G2" s="33"/>
    </row>
    <row r="3" spans="1:9" ht="9.9499999999999993" customHeight="1" x14ac:dyDescent="0.25">
      <c r="A3" s="19"/>
      <c r="B3" s="193"/>
      <c r="C3" s="21"/>
      <c r="D3" s="160"/>
      <c r="E3" s="21"/>
      <c r="F3" s="32"/>
      <c r="G3" s="33"/>
    </row>
    <row r="4" spans="1:9" ht="24" customHeight="1" x14ac:dyDescent="0.25">
      <c r="A4" s="19"/>
      <c r="B4" s="299" t="s">
        <v>388</v>
      </c>
      <c r="C4" s="299"/>
      <c r="D4" s="299"/>
      <c r="E4" s="299"/>
      <c r="F4" s="299"/>
      <c r="G4" s="33"/>
    </row>
    <row r="5" spans="1:9" ht="9.9499999999999993" customHeight="1" x14ac:dyDescent="0.25">
      <c r="A5" s="19"/>
      <c r="B5" s="21"/>
      <c r="C5" s="21"/>
      <c r="D5" s="160"/>
      <c r="E5" s="21"/>
      <c r="F5" s="32"/>
      <c r="G5" s="33"/>
    </row>
    <row r="6" spans="1:9" ht="30" customHeight="1" x14ac:dyDescent="0.25">
      <c r="A6" s="19"/>
      <c r="B6" s="202" t="s">
        <v>389</v>
      </c>
      <c r="C6" s="21"/>
      <c r="D6" s="300" t="s">
        <v>390</v>
      </c>
      <c r="E6" s="300"/>
      <c r="F6" s="300"/>
      <c r="G6" s="33"/>
    </row>
    <row r="7" spans="1:9" ht="9.9499999999999993" customHeight="1" x14ac:dyDescent="0.25">
      <c r="A7" s="19"/>
      <c r="B7" s="189"/>
      <c r="C7" s="21"/>
      <c r="D7" s="160"/>
      <c r="E7" s="21"/>
      <c r="F7" s="32"/>
      <c r="G7" s="33"/>
    </row>
    <row r="8" spans="1:9" ht="27.95" customHeight="1" x14ac:dyDescent="0.25">
      <c r="A8" s="19"/>
      <c r="B8" s="192" t="s">
        <v>43</v>
      </c>
      <c r="C8" s="195"/>
      <c r="D8" s="195" t="s">
        <v>391</v>
      </c>
      <c r="E8" s="21"/>
      <c r="F8" s="161"/>
      <c r="G8" s="33"/>
    </row>
    <row r="9" spans="1:9" ht="27.95" customHeight="1" x14ac:dyDescent="0.25">
      <c r="A9" s="19"/>
      <c r="B9" s="162" t="s">
        <v>44</v>
      </c>
      <c r="C9" s="193"/>
      <c r="D9" s="193" t="s">
        <v>392</v>
      </c>
      <c r="E9" s="21"/>
      <c r="F9" s="163" t="str">
        <f>IFERROR(ROUND(AVERAGE(F11:F15),0),"")</f>
        <v/>
      </c>
      <c r="G9" s="33"/>
      <c r="I9" s="164" t="str">
        <f>F9</f>
        <v/>
      </c>
    </row>
    <row r="10" spans="1:9" ht="9.9499999999999993" customHeight="1" x14ac:dyDescent="0.25">
      <c r="A10" s="19"/>
      <c r="B10" s="162"/>
      <c r="C10" s="193"/>
      <c r="D10" s="160"/>
      <c r="E10" s="21"/>
      <c r="F10" s="165"/>
      <c r="G10" s="33"/>
    </row>
    <row r="11" spans="1:9" ht="27.95" customHeight="1" x14ac:dyDescent="0.25">
      <c r="A11" s="19"/>
      <c r="B11" s="187" t="s">
        <v>45</v>
      </c>
      <c r="C11" s="21"/>
      <c r="D11" s="166" t="s">
        <v>393</v>
      </c>
      <c r="E11" s="21"/>
      <c r="F11" s="163"/>
      <c r="G11" s="33"/>
      <c r="H11" s="167"/>
    </row>
    <row r="12" spans="1:9" ht="27.95" customHeight="1" x14ac:dyDescent="0.25">
      <c r="A12" s="19"/>
      <c r="B12" s="187" t="s">
        <v>46</v>
      </c>
      <c r="C12" s="21"/>
      <c r="D12" s="166" t="s">
        <v>394</v>
      </c>
      <c r="E12" s="21"/>
      <c r="F12" s="163"/>
      <c r="G12" s="33"/>
    </row>
    <row r="13" spans="1:9" ht="27.95" customHeight="1" x14ac:dyDescent="0.25">
      <c r="A13" s="19"/>
      <c r="B13" s="187" t="s">
        <v>47</v>
      </c>
      <c r="C13" s="21"/>
      <c r="D13" s="166" t="s">
        <v>395</v>
      </c>
      <c r="E13" s="21"/>
      <c r="F13" s="163"/>
      <c r="G13" s="33"/>
    </row>
    <row r="14" spans="1:9" ht="27.95" customHeight="1" x14ac:dyDescent="0.25">
      <c r="A14" s="19"/>
      <c r="B14" s="187" t="s">
        <v>48</v>
      </c>
      <c r="C14" s="21"/>
      <c r="D14" s="166" t="s">
        <v>396</v>
      </c>
      <c r="E14" s="21"/>
      <c r="F14" s="163"/>
      <c r="G14" s="33"/>
    </row>
    <row r="15" spans="1:9" ht="27.95" customHeight="1" x14ac:dyDescent="0.25">
      <c r="A15" s="19"/>
      <c r="B15" s="187" t="s">
        <v>49</v>
      </c>
      <c r="C15" s="21"/>
      <c r="D15" s="166" t="s">
        <v>397</v>
      </c>
      <c r="E15" s="21"/>
      <c r="F15" s="163"/>
      <c r="G15" s="33"/>
    </row>
    <row r="16" spans="1:9" ht="9.9499999999999993" customHeight="1" x14ac:dyDescent="0.25">
      <c r="A16" s="19"/>
      <c r="B16" s="189"/>
      <c r="C16" s="21"/>
      <c r="D16" s="160"/>
      <c r="E16" s="21"/>
      <c r="F16" s="165"/>
      <c r="G16" s="33"/>
    </row>
    <row r="17" spans="1:9" ht="27.95" customHeight="1" x14ac:dyDescent="0.25">
      <c r="A17" s="19"/>
      <c r="B17" s="162" t="s">
        <v>50</v>
      </c>
      <c r="C17" s="193"/>
      <c r="D17" s="193" t="s">
        <v>398</v>
      </c>
      <c r="E17" s="21"/>
      <c r="F17" s="163" t="str">
        <f>IFERROR(ROUND(AVERAGE(F19:F25),0),"")</f>
        <v/>
      </c>
      <c r="G17" s="33"/>
      <c r="I17" s="164" t="str">
        <f>F17</f>
        <v/>
      </c>
    </row>
    <row r="18" spans="1:9" ht="9.9499999999999993" customHeight="1" x14ac:dyDescent="0.25">
      <c r="A18" s="19"/>
      <c r="B18" s="162"/>
      <c r="C18" s="193"/>
      <c r="D18" s="160"/>
      <c r="E18" s="21"/>
      <c r="F18" s="165"/>
      <c r="G18" s="33"/>
    </row>
    <row r="19" spans="1:9" ht="27.95" customHeight="1" x14ac:dyDescent="0.25">
      <c r="A19" s="19"/>
      <c r="B19" s="187" t="s">
        <v>51</v>
      </c>
      <c r="C19" s="21"/>
      <c r="D19" s="166" t="s">
        <v>399</v>
      </c>
      <c r="E19" s="21"/>
      <c r="F19" s="163"/>
      <c r="G19" s="33"/>
    </row>
    <row r="20" spans="1:9" ht="27.95" customHeight="1" x14ac:dyDescent="0.25">
      <c r="A20" s="19"/>
      <c r="B20" s="187" t="s">
        <v>52</v>
      </c>
      <c r="C20" s="21"/>
      <c r="D20" s="166" t="s">
        <v>400</v>
      </c>
      <c r="E20" s="21"/>
      <c r="F20" s="163"/>
      <c r="G20" s="33"/>
    </row>
    <row r="21" spans="1:9" ht="27.95" customHeight="1" x14ac:dyDescent="0.25">
      <c r="A21" s="19"/>
      <c r="B21" s="187" t="s">
        <v>53</v>
      </c>
      <c r="C21" s="21"/>
      <c r="D21" s="166" t="s">
        <v>401</v>
      </c>
      <c r="E21" s="21"/>
      <c r="F21" s="163"/>
      <c r="G21" s="33"/>
    </row>
    <row r="22" spans="1:9" ht="27.95" customHeight="1" x14ac:dyDescent="0.25">
      <c r="A22" s="19"/>
      <c r="B22" s="187" t="s">
        <v>54</v>
      </c>
      <c r="C22" s="21"/>
      <c r="D22" s="166" t="s">
        <v>402</v>
      </c>
      <c r="E22" s="21"/>
      <c r="F22" s="163"/>
      <c r="G22" s="33"/>
    </row>
    <row r="23" spans="1:9" ht="27.95" customHeight="1" x14ac:dyDescent="0.25">
      <c r="A23" s="19"/>
      <c r="B23" s="187" t="s">
        <v>55</v>
      </c>
      <c r="C23" s="21"/>
      <c r="D23" s="166" t="s">
        <v>403</v>
      </c>
      <c r="E23" s="21"/>
      <c r="F23" s="163"/>
      <c r="G23" s="33"/>
    </row>
    <row r="24" spans="1:9" ht="27.95" customHeight="1" x14ac:dyDescent="0.25">
      <c r="A24" s="19"/>
      <c r="B24" s="187" t="s">
        <v>56</v>
      </c>
      <c r="C24" s="21"/>
      <c r="D24" s="166" t="s">
        <v>404</v>
      </c>
      <c r="E24" s="21"/>
      <c r="F24" s="163"/>
      <c r="G24" s="33"/>
    </row>
    <row r="25" spans="1:9" ht="27.95" customHeight="1" x14ac:dyDescent="0.25">
      <c r="A25" s="19"/>
      <c r="B25" s="187" t="s">
        <v>57</v>
      </c>
      <c r="C25" s="21"/>
      <c r="D25" s="166" t="s">
        <v>405</v>
      </c>
      <c r="E25" s="21"/>
      <c r="F25" s="163"/>
      <c r="G25" s="33"/>
    </row>
    <row r="26" spans="1:9" ht="9.9499999999999993" customHeight="1" x14ac:dyDescent="0.25">
      <c r="A26" s="19"/>
      <c r="B26" s="189"/>
      <c r="C26" s="21"/>
      <c r="D26" s="160"/>
      <c r="E26" s="21"/>
      <c r="F26" s="165"/>
      <c r="G26" s="33"/>
    </row>
    <row r="27" spans="1:9" ht="27.95" customHeight="1" x14ac:dyDescent="0.25">
      <c r="A27" s="19"/>
      <c r="B27" s="162" t="s">
        <v>58</v>
      </c>
      <c r="C27" s="193"/>
      <c r="D27" s="193" t="s">
        <v>406</v>
      </c>
      <c r="E27" s="21"/>
      <c r="F27" s="163" t="str">
        <f>IFERROR(ROUND(AVERAGE(F29:F34),0),"")</f>
        <v/>
      </c>
      <c r="G27" s="33"/>
      <c r="I27" s="164" t="str">
        <f>F27</f>
        <v/>
      </c>
    </row>
    <row r="28" spans="1:9" ht="9.9499999999999993" customHeight="1" x14ac:dyDescent="0.25">
      <c r="A28" s="19"/>
      <c r="B28" s="162"/>
      <c r="C28" s="193"/>
      <c r="D28" s="160"/>
      <c r="E28" s="21"/>
      <c r="F28" s="165"/>
      <c r="G28" s="33"/>
    </row>
    <row r="29" spans="1:9" ht="27.95" customHeight="1" x14ac:dyDescent="0.25">
      <c r="A29" s="19"/>
      <c r="B29" s="187" t="s">
        <v>59</v>
      </c>
      <c r="C29" s="21"/>
      <c r="D29" s="166" t="s">
        <v>407</v>
      </c>
      <c r="E29" s="21"/>
      <c r="F29" s="163"/>
      <c r="G29" s="33"/>
    </row>
    <row r="30" spans="1:9" ht="27.95" customHeight="1" x14ac:dyDescent="0.25">
      <c r="A30" s="19"/>
      <c r="B30" s="187" t="s">
        <v>60</v>
      </c>
      <c r="C30" s="21"/>
      <c r="D30" s="166" t="s">
        <v>408</v>
      </c>
      <c r="E30" s="21"/>
      <c r="F30" s="163"/>
      <c r="G30" s="33"/>
    </row>
    <row r="31" spans="1:9" ht="27.95" customHeight="1" x14ac:dyDescent="0.25">
      <c r="A31" s="19"/>
      <c r="B31" s="187" t="s">
        <v>61</v>
      </c>
      <c r="C31" s="21"/>
      <c r="D31" s="166" t="s">
        <v>409</v>
      </c>
      <c r="E31" s="21"/>
      <c r="F31" s="163"/>
      <c r="G31" s="33"/>
    </row>
    <row r="32" spans="1:9" ht="27.95" customHeight="1" x14ac:dyDescent="0.25">
      <c r="A32" s="19"/>
      <c r="B32" s="187" t="s">
        <v>62</v>
      </c>
      <c r="C32" s="21"/>
      <c r="D32" s="166" t="s">
        <v>410</v>
      </c>
      <c r="E32" s="21"/>
      <c r="F32" s="163"/>
      <c r="G32" s="33"/>
    </row>
    <row r="33" spans="1:9" ht="27.95" customHeight="1" x14ac:dyDescent="0.25">
      <c r="A33" s="19"/>
      <c r="B33" s="187" t="s">
        <v>63</v>
      </c>
      <c r="C33" s="21"/>
      <c r="D33" s="168" t="s">
        <v>411</v>
      </c>
      <c r="E33" s="21"/>
      <c r="F33" s="163"/>
      <c r="G33" s="33"/>
    </row>
    <row r="34" spans="1:9" ht="27.95" customHeight="1" x14ac:dyDescent="0.25">
      <c r="A34" s="19"/>
      <c r="B34" s="187" t="s">
        <v>64</v>
      </c>
      <c r="C34" s="21"/>
      <c r="D34" s="166" t="s">
        <v>412</v>
      </c>
      <c r="E34" s="21"/>
      <c r="F34" s="163"/>
      <c r="G34" s="33"/>
    </row>
    <row r="35" spans="1:9" ht="9.9499999999999993" customHeight="1" x14ac:dyDescent="0.25">
      <c r="A35" s="19"/>
      <c r="B35" s="189"/>
      <c r="C35" s="21"/>
      <c r="D35" s="160"/>
      <c r="E35" s="21"/>
      <c r="F35" s="165"/>
      <c r="G35" s="33"/>
    </row>
    <row r="36" spans="1:9" ht="27.95" customHeight="1" x14ac:dyDescent="0.25">
      <c r="A36" s="19"/>
      <c r="B36" s="162" t="s">
        <v>65</v>
      </c>
      <c r="C36" s="193"/>
      <c r="D36" s="193" t="s">
        <v>413</v>
      </c>
      <c r="E36" s="21"/>
      <c r="F36" s="163" t="str">
        <f>IFERROR(ROUND(AVERAGE(F38:F40),0),"")</f>
        <v/>
      </c>
      <c r="G36" s="33"/>
      <c r="I36" s="164" t="str">
        <f>F36</f>
        <v/>
      </c>
    </row>
    <row r="37" spans="1:9" ht="9.9499999999999993" customHeight="1" x14ac:dyDescent="0.25">
      <c r="A37" s="19"/>
      <c r="B37" s="162"/>
      <c r="C37" s="193"/>
      <c r="D37" s="160"/>
      <c r="E37" s="21"/>
      <c r="F37" s="165"/>
      <c r="G37" s="33"/>
    </row>
    <row r="38" spans="1:9" ht="27.95" customHeight="1" x14ac:dyDescent="0.25">
      <c r="A38" s="19"/>
      <c r="B38" s="187" t="s">
        <v>66</v>
      </c>
      <c r="C38" s="21"/>
      <c r="D38" s="166" t="s">
        <v>414</v>
      </c>
      <c r="E38" s="21"/>
      <c r="F38" s="163"/>
      <c r="G38" s="33"/>
    </row>
    <row r="39" spans="1:9" ht="27.95" customHeight="1" x14ac:dyDescent="0.25">
      <c r="A39" s="19"/>
      <c r="B39" s="187" t="s">
        <v>67</v>
      </c>
      <c r="C39" s="21"/>
      <c r="D39" s="166" t="s">
        <v>415</v>
      </c>
      <c r="E39" s="21"/>
      <c r="F39" s="163"/>
      <c r="G39" s="33"/>
    </row>
    <row r="40" spans="1:9" ht="27.95" customHeight="1" x14ac:dyDescent="0.25">
      <c r="A40" s="19"/>
      <c r="B40" s="187" t="s">
        <v>68</v>
      </c>
      <c r="C40" s="21"/>
      <c r="D40" s="166" t="s">
        <v>416</v>
      </c>
      <c r="E40" s="21"/>
      <c r="F40" s="163"/>
      <c r="G40" s="33"/>
    </row>
    <row r="41" spans="1:9" ht="9.9499999999999993" customHeight="1" x14ac:dyDescent="0.25">
      <c r="A41" s="19"/>
      <c r="B41" s="189"/>
      <c r="C41" s="21"/>
      <c r="D41" s="160"/>
      <c r="E41" s="21"/>
      <c r="F41" s="165"/>
      <c r="G41" s="33"/>
    </row>
    <row r="42" spans="1:9" ht="27.95" customHeight="1" x14ac:dyDescent="0.25">
      <c r="A42" s="19"/>
      <c r="B42" s="162" t="s">
        <v>69</v>
      </c>
      <c r="C42" s="193"/>
      <c r="D42" s="193" t="s">
        <v>417</v>
      </c>
      <c r="E42" s="21"/>
      <c r="F42" s="163" t="str">
        <f>IFERROR(ROUND(AVERAGE(F44:F46),0),"")</f>
        <v/>
      </c>
      <c r="G42" s="33"/>
      <c r="I42" s="164" t="str">
        <f>F42</f>
        <v/>
      </c>
    </row>
    <row r="43" spans="1:9" ht="9.9499999999999993" customHeight="1" x14ac:dyDescent="0.25">
      <c r="A43" s="19"/>
      <c r="B43" s="162"/>
      <c r="C43" s="193"/>
      <c r="D43" s="160"/>
      <c r="E43" s="21"/>
      <c r="F43" s="165"/>
      <c r="G43" s="33"/>
    </row>
    <row r="44" spans="1:9" ht="27.95" customHeight="1" x14ac:dyDescent="0.25">
      <c r="A44" s="19"/>
      <c r="B44" s="187" t="s">
        <v>70</v>
      </c>
      <c r="C44" s="21"/>
      <c r="D44" s="166" t="s">
        <v>418</v>
      </c>
      <c r="E44" s="21"/>
      <c r="F44" s="163"/>
      <c r="G44" s="33"/>
    </row>
    <row r="45" spans="1:9" ht="27.95" customHeight="1" x14ac:dyDescent="0.25">
      <c r="A45" s="19"/>
      <c r="B45" s="187" t="s">
        <v>71</v>
      </c>
      <c r="C45" s="21"/>
      <c r="D45" s="166" t="s">
        <v>419</v>
      </c>
      <c r="E45" s="21"/>
      <c r="F45" s="163"/>
      <c r="G45" s="33"/>
    </row>
    <row r="46" spans="1:9" ht="27.95" customHeight="1" x14ac:dyDescent="0.25">
      <c r="A46" s="19"/>
      <c r="B46" s="187" t="s">
        <v>72</v>
      </c>
      <c r="C46" s="21"/>
      <c r="D46" s="166" t="s">
        <v>420</v>
      </c>
      <c r="E46" s="21"/>
      <c r="F46" s="163"/>
      <c r="G46" s="33"/>
    </row>
    <row r="47" spans="1:9" ht="9.9499999999999993" customHeight="1" x14ac:dyDescent="0.25">
      <c r="A47" s="19"/>
      <c r="B47" s="189"/>
      <c r="C47" s="21"/>
      <c r="D47" s="160"/>
      <c r="E47" s="21"/>
      <c r="F47" s="32"/>
      <c r="G47" s="33"/>
    </row>
    <row r="48" spans="1:9" ht="18" customHeight="1" x14ac:dyDescent="0.25">
      <c r="A48" s="19"/>
      <c r="B48" s="192" t="s">
        <v>73</v>
      </c>
      <c r="C48" s="195"/>
      <c r="D48" s="195" t="s">
        <v>421</v>
      </c>
      <c r="E48" s="21"/>
      <c r="F48" s="32"/>
      <c r="G48" s="33"/>
    </row>
    <row r="49" spans="1:9" ht="27.95" customHeight="1" x14ac:dyDescent="0.25">
      <c r="A49" s="19"/>
      <c r="B49" s="162" t="s">
        <v>74</v>
      </c>
      <c r="C49" s="193"/>
      <c r="D49" s="193" t="s">
        <v>422</v>
      </c>
      <c r="E49" s="21"/>
      <c r="F49" s="163" t="str">
        <f>IFERROR(ROUND(AVERAGE(F51:F55),0),"")</f>
        <v/>
      </c>
      <c r="G49" s="33"/>
      <c r="I49" s="164" t="str">
        <f>F49</f>
        <v/>
      </c>
    </row>
    <row r="50" spans="1:9" ht="9.9499999999999993" customHeight="1" x14ac:dyDescent="0.25">
      <c r="A50" s="19"/>
      <c r="B50" s="162"/>
      <c r="C50" s="193"/>
      <c r="D50" s="160"/>
      <c r="E50" s="21"/>
      <c r="F50" s="165"/>
      <c r="G50" s="33"/>
    </row>
    <row r="51" spans="1:9" ht="27.95" customHeight="1" x14ac:dyDescent="0.25">
      <c r="A51" s="19"/>
      <c r="B51" s="187" t="s">
        <v>75</v>
      </c>
      <c r="C51" s="21"/>
      <c r="D51" s="166" t="s">
        <v>423</v>
      </c>
      <c r="E51" s="21"/>
      <c r="F51" s="163"/>
      <c r="G51" s="33"/>
    </row>
    <row r="52" spans="1:9" ht="27.95" customHeight="1" x14ac:dyDescent="0.25">
      <c r="A52" s="19"/>
      <c r="B52" s="187" t="s">
        <v>76</v>
      </c>
      <c r="C52" s="21"/>
      <c r="D52" s="166" t="s">
        <v>424</v>
      </c>
      <c r="E52" s="21"/>
      <c r="F52" s="163"/>
      <c r="G52" s="33"/>
    </row>
    <row r="53" spans="1:9" ht="27.95" customHeight="1" x14ac:dyDescent="0.25">
      <c r="A53" s="19"/>
      <c r="B53" s="187" t="s">
        <v>77</v>
      </c>
      <c r="C53" s="21"/>
      <c r="D53" s="166" t="s">
        <v>425</v>
      </c>
      <c r="E53" s="21"/>
      <c r="F53" s="163"/>
      <c r="G53" s="33"/>
    </row>
    <row r="54" spans="1:9" ht="27.95" customHeight="1" x14ac:dyDescent="0.25">
      <c r="A54" s="19"/>
      <c r="B54" s="187" t="s">
        <v>78</v>
      </c>
      <c r="C54" s="21"/>
      <c r="D54" s="166" t="s">
        <v>426</v>
      </c>
      <c r="E54" s="21"/>
      <c r="F54" s="163"/>
      <c r="G54" s="33"/>
    </row>
    <row r="55" spans="1:9" ht="27.95" customHeight="1" x14ac:dyDescent="0.25">
      <c r="A55" s="19"/>
      <c r="B55" s="187" t="s">
        <v>79</v>
      </c>
      <c r="C55" s="21"/>
      <c r="D55" s="166" t="s">
        <v>427</v>
      </c>
      <c r="E55" s="21"/>
      <c r="F55" s="163"/>
      <c r="G55" s="33"/>
    </row>
    <row r="56" spans="1:9" ht="9.9499999999999993" customHeight="1" x14ac:dyDescent="0.25">
      <c r="A56" s="19"/>
      <c r="B56" s="189"/>
      <c r="C56" s="21"/>
      <c r="D56" s="160"/>
      <c r="E56" s="21"/>
      <c r="F56" s="165"/>
      <c r="G56" s="33"/>
    </row>
    <row r="57" spans="1:9" ht="27.95" customHeight="1" x14ac:dyDescent="0.25">
      <c r="A57" s="19"/>
      <c r="B57" s="162" t="s">
        <v>80</v>
      </c>
      <c r="C57" s="193"/>
      <c r="D57" s="193" t="s">
        <v>428</v>
      </c>
      <c r="E57" s="21"/>
      <c r="F57" s="163" t="str">
        <f>IFERROR(ROUND(AVERAGE(F59:F63),0),"")</f>
        <v/>
      </c>
      <c r="G57" s="33"/>
      <c r="I57" s="164" t="str">
        <f>F57</f>
        <v/>
      </c>
    </row>
    <row r="58" spans="1:9" ht="9.9499999999999993" customHeight="1" x14ac:dyDescent="0.25">
      <c r="A58" s="19"/>
      <c r="B58" s="162"/>
      <c r="C58" s="193"/>
      <c r="D58" s="160"/>
      <c r="E58" s="21"/>
      <c r="F58" s="165"/>
      <c r="G58" s="33"/>
    </row>
    <row r="59" spans="1:9" ht="27.95" customHeight="1" x14ac:dyDescent="0.25">
      <c r="A59" s="19"/>
      <c r="B59" s="187" t="s">
        <v>81</v>
      </c>
      <c r="C59" s="21"/>
      <c r="D59" s="166" t="s">
        <v>429</v>
      </c>
      <c r="E59" s="21"/>
      <c r="F59" s="163"/>
      <c r="G59" s="33"/>
    </row>
    <row r="60" spans="1:9" ht="27.95" customHeight="1" x14ac:dyDescent="0.25">
      <c r="A60" s="19"/>
      <c r="B60" s="187" t="s">
        <v>82</v>
      </c>
      <c r="C60" s="21"/>
      <c r="D60" s="166" t="s">
        <v>430</v>
      </c>
      <c r="E60" s="21"/>
      <c r="F60" s="163"/>
      <c r="G60" s="33"/>
    </row>
    <row r="61" spans="1:9" ht="27.95" customHeight="1" x14ac:dyDescent="0.25">
      <c r="A61" s="19"/>
      <c r="B61" s="187" t="s">
        <v>83</v>
      </c>
      <c r="C61" s="21"/>
      <c r="D61" s="166" t="s">
        <v>431</v>
      </c>
      <c r="E61" s="21"/>
      <c r="F61" s="163"/>
      <c r="G61" s="33"/>
    </row>
    <row r="62" spans="1:9" ht="27.95" customHeight="1" x14ac:dyDescent="0.25">
      <c r="A62" s="19"/>
      <c r="B62" s="187" t="s">
        <v>84</v>
      </c>
      <c r="C62" s="21"/>
      <c r="D62" s="166" t="s">
        <v>432</v>
      </c>
      <c r="E62" s="21"/>
      <c r="F62" s="163"/>
      <c r="G62" s="33"/>
    </row>
    <row r="63" spans="1:9" ht="27.95" customHeight="1" x14ac:dyDescent="0.25">
      <c r="A63" s="19"/>
      <c r="B63" s="187" t="s">
        <v>85</v>
      </c>
      <c r="C63" s="21"/>
      <c r="D63" s="166" t="s">
        <v>433</v>
      </c>
      <c r="E63" s="21"/>
      <c r="F63" s="163"/>
      <c r="G63" s="33"/>
    </row>
    <row r="64" spans="1:9" ht="9.9499999999999993" customHeight="1" x14ac:dyDescent="0.25">
      <c r="A64" s="19"/>
      <c r="B64" s="189"/>
      <c r="C64" s="21"/>
      <c r="D64" s="160"/>
      <c r="E64" s="21"/>
      <c r="F64" s="165"/>
      <c r="G64" s="33"/>
    </row>
    <row r="65" spans="1:9" ht="27.95" customHeight="1" x14ac:dyDescent="0.25">
      <c r="A65" s="19"/>
      <c r="B65" s="162" t="s">
        <v>86</v>
      </c>
      <c r="C65" s="193"/>
      <c r="D65" s="193" t="s">
        <v>434</v>
      </c>
      <c r="E65" s="21"/>
      <c r="F65" s="163" t="str">
        <f>IFERROR(ROUND(AVERAGE(F67:F71),0),"")</f>
        <v/>
      </c>
      <c r="G65" s="33"/>
      <c r="I65" s="164" t="str">
        <f>F65</f>
        <v/>
      </c>
    </row>
    <row r="66" spans="1:9" ht="9.9499999999999993" customHeight="1" x14ac:dyDescent="0.25">
      <c r="A66" s="19"/>
      <c r="B66" s="162"/>
      <c r="C66" s="193"/>
      <c r="D66" s="160"/>
      <c r="E66" s="21"/>
      <c r="F66" s="165"/>
      <c r="G66" s="33"/>
    </row>
    <row r="67" spans="1:9" ht="27.95" customHeight="1" x14ac:dyDescent="0.25">
      <c r="A67" s="19"/>
      <c r="B67" s="187" t="s">
        <v>87</v>
      </c>
      <c r="C67" s="21"/>
      <c r="D67" s="166" t="s">
        <v>435</v>
      </c>
      <c r="E67" s="21"/>
      <c r="F67" s="163"/>
      <c r="G67" s="33"/>
    </row>
    <row r="68" spans="1:9" ht="27.95" customHeight="1" x14ac:dyDescent="0.25">
      <c r="A68" s="19"/>
      <c r="B68" s="187" t="s">
        <v>88</v>
      </c>
      <c r="C68" s="21"/>
      <c r="D68" s="166" t="s">
        <v>436</v>
      </c>
      <c r="E68" s="21"/>
      <c r="F68" s="163"/>
      <c r="G68" s="33"/>
    </row>
    <row r="69" spans="1:9" ht="27.95" customHeight="1" x14ac:dyDescent="0.25">
      <c r="A69" s="19"/>
      <c r="B69" s="187" t="s">
        <v>89</v>
      </c>
      <c r="C69" s="21"/>
      <c r="D69" s="166" t="s">
        <v>437</v>
      </c>
      <c r="E69" s="21"/>
      <c r="F69" s="163"/>
      <c r="G69" s="33"/>
    </row>
    <row r="70" spans="1:9" ht="27.95" customHeight="1" x14ac:dyDescent="0.25">
      <c r="A70" s="19"/>
      <c r="B70" s="187" t="s">
        <v>90</v>
      </c>
      <c r="C70" s="21"/>
      <c r="D70" s="166" t="s">
        <v>438</v>
      </c>
      <c r="E70" s="21"/>
      <c r="F70" s="163"/>
      <c r="G70" s="33"/>
    </row>
    <row r="71" spans="1:9" ht="27.95" customHeight="1" x14ac:dyDescent="0.25">
      <c r="A71" s="19"/>
      <c r="B71" s="187" t="s">
        <v>91</v>
      </c>
      <c r="C71" s="21"/>
      <c r="D71" s="166" t="s">
        <v>439</v>
      </c>
      <c r="E71" s="21"/>
      <c r="F71" s="163"/>
      <c r="G71" s="33"/>
    </row>
    <row r="72" spans="1:9" ht="9.9499999999999993" customHeight="1" x14ac:dyDescent="0.25">
      <c r="A72" s="19"/>
      <c r="B72" s="189"/>
      <c r="C72" s="21"/>
      <c r="D72" s="160"/>
      <c r="E72" s="21"/>
      <c r="F72" s="165"/>
      <c r="G72" s="33"/>
    </row>
    <row r="73" spans="1:9" ht="27.95" customHeight="1" x14ac:dyDescent="0.25">
      <c r="A73" s="19"/>
      <c r="B73" s="162" t="s">
        <v>92</v>
      </c>
      <c r="C73" s="193"/>
      <c r="D73" s="193" t="s">
        <v>440</v>
      </c>
      <c r="E73" s="21"/>
      <c r="F73" s="163" t="str">
        <f>IFERROR(ROUND(AVERAGE(F75:F79),0),"")</f>
        <v/>
      </c>
      <c r="G73" s="33"/>
      <c r="I73" s="164" t="str">
        <f>F73</f>
        <v/>
      </c>
    </row>
    <row r="74" spans="1:9" ht="9.9499999999999993" customHeight="1" x14ac:dyDescent="0.25">
      <c r="A74" s="19"/>
      <c r="B74" s="162"/>
      <c r="C74" s="193"/>
      <c r="D74" s="160"/>
      <c r="E74" s="21"/>
      <c r="F74" s="165"/>
      <c r="G74" s="33"/>
    </row>
    <row r="75" spans="1:9" ht="27.95" customHeight="1" x14ac:dyDescent="0.25">
      <c r="A75" s="19"/>
      <c r="B75" s="187" t="s">
        <v>93</v>
      </c>
      <c r="C75" s="21"/>
      <c r="D75" s="166" t="s">
        <v>441</v>
      </c>
      <c r="E75" s="21"/>
      <c r="F75" s="163"/>
      <c r="G75" s="33"/>
    </row>
    <row r="76" spans="1:9" ht="27.95" customHeight="1" x14ac:dyDescent="0.25">
      <c r="A76" s="19"/>
      <c r="B76" s="187" t="s">
        <v>94</v>
      </c>
      <c r="C76" s="21"/>
      <c r="D76" s="166" t="s">
        <v>442</v>
      </c>
      <c r="E76" s="21"/>
      <c r="F76" s="163"/>
      <c r="G76" s="33"/>
    </row>
    <row r="77" spans="1:9" ht="27.95" customHeight="1" x14ac:dyDescent="0.25">
      <c r="A77" s="19"/>
      <c r="B77" s="187" t="s">
        <v>95</v>
      </c>
      <c r="C77" s="21"/>
      <c r="D77" s="166" t="s">
        <v>443</v>
      </c>
      <c r="E77" s="21"/>
      <c r="F77" s="163"/>
      <c r="G77" s="33"/>
    </row>
    <row r="78" spans="1:9" ht="27.95" customHeight="1" x14ac:dyDescent="0.25">
      <c r="A78" s="19"/>
      <c r="B78" s="187" t="s">
        <v>96</v>
      </c>
      <c r="C78" s="21"/>
      <c r="D78" s="166" t="s">
        <v>444</v>
      </c>
      <c r="E78" s="21"/>
      <c r="F78" s="163"/>
      <c r="G78" s="33"/>
    </row>
    <row r="79" spans="1:9" ht="27.95" customHeight="1" x14ac:dyDescent="0.25">
      <c r="A79" s="19"/>
      <c r="B79" s="187" t="s">
        <v>97</v>
      </c>
      <c r="C79" s="21"/>
      <c r="D79" s="166" t="s">
        <v>445</v>
      </c>
      <c r="E79" s="21"/>
      <c r="F79" s="163"/>
      <c r="G79" s="33"/>
    </row>
    <row r="80" spans="1:9" ht="9.9499999999999993" customHeight="1" x14ac:dyDescent="0.25">
      <c r="A80" s="19"/>
      <c r="B80" s="189"/>
      <c r="C80" s="21"/>
      <c r="D80" s="160"/>
      <c r="E80" s="21"/>
      <c r="F80" s="165"/>
      <c r="G80" s="33"/>
    </row>
    <row r="81" spans="1:9" ht="27.95" customHeight="1" x14ac:dyDescent="0.25">
      <c r="A81" s="19"/>
      <c r="B81" s="162" t="s">
        <v>98</v>
      </c>
      <c r="C81" s="193"/>
      <c r="D81" s="193" t="s">
        <v>446</v>
      </c>
      <c r="E81" s="21"/>
      <c r="F81" s="163" t="str">
        <f>IFERROR(ROUND(AVERAGE(F83:F87),0),"")</f>
        <v/>
      </c>
      <c r="G81" s="33"/>
      <c r="I81" s="164" t="str">
        <f>F81</f>
        <v/>
      </c>
    </row>
    <row r="82" spans="1:9" ht="9.9499999999999993" customHeight="1" x14ac:dyDescent="0.25">
      <c r="A82" s="19"/>
      <c r="B82" s="162"/>
      <c r="C82" s="193"/>
      <c r="D82" s="160"/>
      <c r="E82" s="21"/>
      <c r="F82" s="165"/>
      <c r="G82" s="33"/>
    </row>
    <row r="83" spans="1:9" ht="27.95" customHeight="1" x14ac:dyDescent="0.25">
      <c r="A83" s="19"/>
      <c r="B83" s="187" t="s">
        <v>99</v>
      </c>
      <c r="C83" s="21"/>
      <c r="D83" s="166" t="s">
        <v>447</v>
      </c>
      <c r="E83" s="21"/>
      <c r="F83" s="163"/>
      <c r="G83" s="33"/>
    </row>
    <row r="84" spans="1:9" ht="27.95" customHeight="1" x14ac:dyDescent="0.25">
      <c r="A84" s="19"/>
      <c r="B84" s="187" t="s">
        <v>100</v>
      </c>
      <c r="C84" s="21"/>
      <c r="D84" s="166" t="s">
        <v>448</v>
      </c>
      <c r="E84" s="21"/>
      <c r="F84" s="163"/>
      <c r="G84" s="33"/>
    </row>
    <row r="85" spans="1:9" ht="27.95" customHeight="1" x14ac:dyDescent="0.25">
      <c r="A85" s="19"/>
      <c r="B85" s="187" t="s">
        <v>101</v>
      </c>
      <c r="C85" s="21"/>
      <c r="D85" s="166" t="s">
        <v>449</v>
      </c>
      <c r="E85" s="21"/>
      <c r="F85" s="163"/>
      <c r="G85" s="33"/>
    </row>
    <row r="86" spans="1:9" ht="27.95" customHeight="1" x14ac:dyDescent="0.25">
      <c r="A86" s="19"/>
      <c r="B86" s="187" t="s">
        <v>102</v>
      </c>
      <c r="C86" s="21"/>
      <c r="D86" s="166" t="s">
        <v>450</v>
      </c>
      <c r="E86" s="21"/>
      <c r="F86" s="163"/>
      <c r="G86" s="33"/>
    </row>
    <row r="87" spans="1:9" ht="27.95" customHeight="1" x14ac:dyDescent="0.25">
      <c r="A87" s="19"/>
      <c r="B87" s="187" t="s">
        <v>103</v>
      </c>
      <c r="C87" s="21"/>
      <c r="D87" s="166" t="s">
        <v>451</v>
      </c>
      <c r="E87" s="21"/>
      <c r="F87" s="163"/>
      <c r="G87" s="33"/>
    </row>
    <row r="88" spans="1:9" ht="9.9499999999999993" customHeight="1" x14ac:dyDescent="0.25">
      <c r="A88" s="19"/>
      <c r="B88" s="189"/>
      <c r="C88" s="21"/>
      <c r="D88" s="160"/>
      <c r="E88" s="21"/>
      <c r="F88" s="165"/>
      <c r="G88" s="33"/>
    </row>
    <row r="89" spans="1:9" ht="27.95" customHeight="1" x14ac:dyDescent="0.25">
      <c r="A89" s="19"/>
      <c r="B89" s="162" t="s">
        <v>104</v>
      </c>
      <c r="C89" s="193"/>
      <c r="D89" s="193" t="s">
        <v>452</v>
      </c>
      <c r="E89" s="21"/>
      <c r="F89" s="163" t="str">
        <f>IFERROR(ROUND(AVERAGE(F91:F95),0),"")</f>
        <v/>
      </c>
      <c r="G89" s="33"/>
      <c r="I89" s="164" t="str">
        <f>F89</f>
        <v/>
      </c>
    </row>
    <row r="90" spans="1:9" ht="9.9499999999999993" customHeight="1" x14ac:dyDescent="0.25">
      <c r="A90" s="19"/>
      <c r="B90" s="162"/>
      <c r="C90" s="193"/>
      <c r="D90" s="160"/>
      <c r="E90" s="21"/>
      <c r="F90" s="165"/>
      <c r="G90" s="33"/>
    </row>
    <row r="91" spans="1:9" ht="27.95" customHeight="1" x14ac:dyDescent="0.25">
      <c r="A91" s="19"/>
      <c r="B91" s="187" t="s">
        <v>105</v>
      </c>
      <c r="C91" s="21"/>
      <c r="D91" s="166" t="s">
        <v>453</v>
      </c>
      <c r="E91" s="21"/>
      <c r="F91" s="163"/>
      <c r="G91" s="33"/>
    </row>
    <row r="92" spans="1:9" ht="27.95" customHeight="1" x14ac:dyDescent="0.25">
      <c r="A92" s="19"/>
      <c r="B92" s="187" t="s">
        <v>106</v>
      </c>
      <c r="C92" s="21"/>
      <c r="D92" s="166" t="s">
        <v>454</v>
      </c>
      <c r="E92" s="21"/>
      <c r="F92" s="163"/>
      <c r="G92" s="33"/>
    </row>
    <row r="93" spans="1:9" ht="27.95" customHeight="1" x14ac:dyDescent="0.25">
      <c r="A93" s="19"/>
      <c r="B93" s="187" t="s">
        <v>107</v>
      </c>
      <c r="C93" s="21"/>
      <c r="D93" s="166" t="s">
        <v>455</v>
      </c>
      <c r="E93" s="21"/>
      <c r="F93" s="163"/>
      <c r="G93" s="33"/>
    </row>
    <row r="94" spans="1:9" ht="27.95" customHeight="1" x14ac:dyDescent="0.25">
      <c r="A94" s="19"/>
      <c r="B94" s="187" t="s">
        <v>108</v>
      </c>
      <c r="C94" s="21"/>
      <c r="D94" s="166" t="s">
        <v>456</v>
      </c>
      <c r="E94" s="21"/>
      <c r="F94" s="163"/>
      <c r="G94" s="33"/>
    </row>
    <row r="95" spans="1:9" ht="27.95" customHeight="1" x14ac:dyDescent="0.25">
      <c r="A95" s="19"/>
      <c r="B95" s="187" t="s">
        <v>109</v>
      </c>
      <c r="C95" s="21"/>
      <c r="D95" s="166" t="s">
        <v>457</v>
      </c>
      <c r="E95" s="21"/>
      <c r="F95" s="163"/>
      <c r="G95" s="33"/>
    </row>
    <row r="96" spans="1:9" ht="9.9499999999999993" customHeight="1" x14ac:dyDescent="0.25">
      <c r="A96" s="19"/>
      <c r="B96" s="189"/>
      <c r="C96" s="21"/>
      <c r="D96" s="160"/>
      <c r="E96" s="21"/>
      <c r="F96" s="165"/>
      <c r="G96" s="33"/>
    </row>
    <row r="97" spans="1:9" ht="27.95" customHeight="1" x14ac:dyDescent="0.25">
      <c r="A97" s="19"/>
      <c r="B97" s="162" t="s">
        <v>110</v>
      </c>
      <c r="C97" s="193"/>
      <c r="D97" s="193" t="s">
        <v>458</v>
      </c>
      <c r="E97" s="21"/>
      <c r="F97" s="163" t="str">
        <f>IFERROR(ROUND(AVERAGE(F99:F102),0),"")</f>
        <v/>
      </c>
      <c r="G97" s="33"/>
      <c r="I97" s="164" t="str">
        <f>F97</f>
        <v/>
      </c>
    </row>
    <row r="98" spans="1:9" ht="9.9499999999999993" customHeight="1" x14ac:dyDescent="0.25">
      <c r="A98" s="19"/>
      <c r="B98" s="162"/>
      <c r="C98" s="193"/>
      <c r="D98" s="160"/>
      <c r="E98" s="21"/>
      <c r="F98" s="165"/>
      <c r="G98" s="33"/>
    </row>
    <row r="99" spans="1:9" ht="27.95" customHeight="1" x14ac:dyDescent="0.25">
      <c r="A99" s="19"/>
      <c r="B99" s="187" t="s">
        <v>111</v>
      </c>
      <c r="C99" s="21"/>
      <c r="D99" s="166" t="s">
        <v>459</v>
      </c>
      <c r="E99" s="21"/>
      <c r="F99" s="163"/>
      <c r="G99" s="33"/>
    </row>
    <row r="100" spans="1:9" ht="27.95" customHeight="1" x14ac:dyDescent="0.25">
      <c r="A100" s="19"/>
      <c r="B100" s="187" t="s">
        <v>112</v>
      </c>
      <c r="C100" s="21"/>
      <c r="D100" s="166" t="s">
        <v>460</v>
      </c>
      <c r="E100" s="21"/>
      <c r="F100" s="163"/>
      <c r="G100" s="33"/>
    </row>
    <row r="101" spans="1:9" ht="27.95" customHeight="1" x14ac:dyDescent="0.25">
      <c r="A101" s="19"/>
      <c r="B101" s="187" t="s">
        <v>113</v>
      </c>
      <c r="C101" s="21"/>
      <c r="D101" s="166" t="s">
        <v>461</v>
      </c>
      <c r="E101" s="21"/>
      <c r="F101" s="163"/>
      <c r="G101" s="33"/>
    </row>
    <row r="102" spans="1:9" ht="27.95" customHeight="1" x14ac:dyDescent="0.25">
      <c r="A102" s="19"/>
      <c r="B102" s="187" t="s">
        <v>114</v>
      </c>
      <c r="C102" s="21"/>
      <c r="D102" s="166" t="s">
        <v>462</v>
      </c>
      <c r="E102" s="21"/>
      <c r="F102" s="163"/>
      <c r="G102" s="33"/>
    </row>
    <row r="103" spans="1:9" ht="9.9499999999999993" customHeight="1" x14ac:dyDescent="0.25">
      <c r="A103" s="19"/>
      <c r="B103" s="189"/>
      <c r="C103" s="21"/>
      <c r="D103" s="160"/>
      <c r="E103" s="21"/>
      <c r="F103" s="165"/>
      <c r="G103" s="33"/>
    </row>
    <row r="104" spans="1:9" ht="27.95" customHeight="1" x14ac:dyDescent="0.25">
      <c r="A104" s="19"/>
      <c r="B104" s="162" t="s">
        <v>115</v>
      </c>
      <c r="C104" s="193"/>
      <c r="D104" s="193" t="s">
        <v>463</v>
      </c>
      <c r="E104" s="21"/>
      <c r="F104" s="163" t="str">
        <f>IFERROR(ROUND(AVERAGE(F106:F110),0),"")</f>
        <v/>
      </c>
      <c r="G104" s="33"/>
      <c r="I104" s="164" t="str">
        <f>F104</f>
        <v/>
      </c>
    </row>
    <row r="105" spans="1:9" ht="9.9499999999999993" customHeight="1" x14ac:dyDescent="0.25">
      <c r="A105" s="19"/>
      <c r="B105" s="162"/>
      <c r="C105" s="193"/>
      <c r="D105" s="160"/>
      <c r="E105" s="21"/>
      <c r="F105" s="165"/>
      <c r="G105" s="33"/>
    </row>
    <row r="106" spans="1:9" ht="27.95" customHeight="1" x14ac:dyDescent="0.25">
      <c r="A106" s="19"/>
      <c r="B106" s="187" t="s">
        <v>116</v>
      </c>
      <c r="C106" s="21"/>
      <c r="D106" s="166" t="s">
        <v>464</v>
      </c>
      <c r="E106" s="21"/>
      <c r="F106" s="163"/>
      <c r="G106" s="33"/>
    </row>
    <row r="107" spans="1:9" ht="27.95" customHeight="1" x14ac:dyDescent="0.25">
      <c r="A107" s="19"/>
      <c r="B107" s="187" t="s">
        <v>117</v>
      </c>
      <c r="C107" s="21"/>
      <c r="D107" s="166" t="s">
        <v>465</v>
      </c>
      <c r="E107" s="21"/>
      <c r="F107" s="163"/>
      <c r="G107" s="33"/>
    </row>
    <row r="108" spans="1:9" ht="27.95" customHeight="1" x14ac:dyDescent="0.25">
      <c r="A108" s="19"/>
      <c r="B108" s="187" t="s">
        <v>118</v>
      </c>
      <c r="C108" s="21"/>
      <c r="D108" s="166" t="s">
        <v>466</v>
      </c>
      <c r="E108" s="21"/>
      <c r="F108" s="163"/>
      <c r="G108" s="33"/>
    </row>
    <row r="109" spans="1:9" ht="27.95" customHeight="1" x14ac:dyDescent="0.25">
      <c r="A109" s="19"/>
      <c r="B109" s="187" t="s">
        <v>119</v>
      </c>
      <c r="C109" s="21"/>
      <c r="D109" s="166" t="s">
        <v>467</v>
      </c>
      <c r="E109" s="21"/>
      <c r="F109" s="163"/>
      <c r="G109" s="33"/>
    </row>
    <row r="110" spans="1:9" ht="27.95" customHeight="1" x14ac:dyDescent="0.25">
      <c r="A110" s="19"/>
      <c r="B110" s="187" t="s">
        <v>120</v>
      </c>
      <c r="C110" s="21"/>
      <c r="D110" s="166" t="s">
        <v>468</v>
      </c>
      <c r="E110" s="21"/>
      <c r="F110" s="163"/>
      <c r="G110" s="33"/>
    </row>
    <row r="111" spans="1:9" ht="9.9499999999999993" customHeight="1" x14ac:dyDescent="0.25">
      <c r="A111" s="19"/>
      <c r="B111" s="189"/>
      <c r="C111" s="21"/>
      <c r="D111" s="160"/>
      <c r="E111" s="21"/>
      <c r="F111" s="165"/>
      <c r="G111" s="33"/>
    </row>
    <row r="112" spans="1:9" ht="27.95" customHeight="1" x14ac:dyDescent="0.25">
      <c r="A112" s="19"/>
      <c r="B112" s="162" t="s">
        <v>121</v>
      </c>
      <c r="C112" s="193"/>
      <c r="D112" s="193" t="s">
        <v>469</v>
      </c>
      <c r="E112" s="21"/>
      <c r="F112" s="163" t="str">
        <f>IFERROR(ROUND(AVERAGE(F114:F118),0),"")</f>
        <v/>
      </c>
      <c r="G112" s="33"/>
      <c r="I112" s="164" t="str">
        <f>F112</f>
        <v/>
      </c>
    </row>
    <row r="113" spans="1:9" ht="9.9499999999999993" customHeight="1" x14ac:dyDescent="0.25">
      <c r="A113" s="19"/>
      <c r="B113" s="162"/>
      <c r="C113" s="193"/>
      <c r="D113" s="160"/>
      <c r="E113" s="21"/>
      <c r="F113" s="165"/>
      <c r="G113" s="33"/>
    </row>
    <row r="114" spans="1:9" ht="27.95" customHeight="1" x14ac:dyDescent="0.25">
      <c r="A114" s="19"/>
      <c r="B114" s="187" t="s">
        <v>122</v>
      </c>
      <c r="C114" s="21"/>
      <c r="D114" s="166" t="s">
        <v>470</v>
      </c>
      <c r="E114" s="21"/>
      <c r="F114" s="163"/>
      <c r="G114" s="33"/>
    </row>
    <row r="115" spans="1:9" ht="27.95" customHeight="1" x14ac:dyDescent="0.25">
      <c r="A115" s="19"/>
      <c r="B115" s="187" t="s">
        <v>123</v>
      </c>
      <c r="C115" s="21"/>
      <c r="D115" s="166" t="s">
        <v>471</v>
      </c>
      <c r="E115" s="21"/>
      <c r="F115" s="163"/>
      <c r="G115" s="33"/>
    </row>
    <row r="116" spans="1:9" ht="27.95" customHeight="1" x14ac:dyDescent="0.25">
      <c r="A116" s="19"/>
      <c r="B116" s="187" t="s">
        <v>124</v>
      </c>
      <c r="C116" s="21"/>
      <c r="D116" s="166" t="s">
        <v>472</v>
      </c>
      <c r="E116" s="21"/>
      <c r="F116" s="163"/>
      <c r="G116" s="33"/>
    </row>
    <row r="117" spans="1:9" ht="27.95" customHeight="1" x14ac:dyDescent="0.25">
      <c r="A117" s="19"/>
      <c r="B117" s="187" t="s">
        <v>125</v>
      </c>
      <c r="C117" s="21"/>
      <c r="D117" s="166" t="s">
        <v>473</v>
      </c>
      <c r="E117" s="21"/>
      <c r="F117" s="163"/>
      <c r="G117" s="33"/>
    </row>
    <row r="118" spans="1:9" ht="27.95" customHeight="1" x14ac:dyDescent="0.25">
      <c r="A118" s="19"/>
      <c r="B118" s="187" t="s">
        <v>126</v>
      </c>
      <c r="C118" s="21"/>
      <c r="D118" s="166" t="s">
        <v>474</v>
      </c>
      <c r="E118" s="21"/>
      <c r="F118" s="163"/>
      <c r="G118" s="33"/>
    </row>
    <row r="119" spans="1:9" ht="9.9499999999999993" customHeight="1" x14ac:dyDescent="0.25">
      <c r="A119" s="19"/>
      <c r="B119" s="189"/>
      <c r="C119" s="21"/>
      <c r="D119" s="160"/>
      <c r="E119" s="21"/>
      <c r="F119" s="165"/>
      <c r="G119" s="33"/>
    </row>
    <row r="120" spans="1:9" ht="27.95" customHeight="1" x14ac:dyDescent="0.25">
      <c r="A120" s="19"/>
      <c r="B120" s="162" t="s">
        <v>127</v>
      </c>
      <c r="C120" s="193"/>
      <c r="D120" s="193" t="s">
        <v>475</v>
      </c>
      <c r="E120" s="21"/>
      <c r="F120" s="163" t="str">
        <f>IFERROR(ROUND(AVERAGE(F122:F126),0),"")</f>
        <v/>
      </c>
      <c r="G120" s="33"/>
      <c r="I120" s="164" t="str">
        <f>F120</f>
        <v/>
      </c>
    </row>
    <row r="121" spans="1:9" ht="9.9499999999999993" customHeight="1" x14ac:dyDescent="0.25">
      <c r="A121" s="19"/>
      <c r="B121" s="162"/>
      <c r="C121" s="193"/>
      <c r="D121" s="160"/>
      <c r="E121" s="21"/>
      <c r="F121" s="165"/>
      <c r="G121" s="33"/>
    </row>
    <row r="122" spans="1:9" ht="27.95" customHeight="1" x14ac:dyDescent="0.25">
      <c r="A122" s="19"/>
      <c r="B122" s="187" t="s">
        <v>128</v>
      </c>
      <c r="C122" s="21"/>
      <c r="D122" s="166" t="s">
        <v>476</v>
      </c>
      <c r="E122" s="21"/>
      <c r="F122" s="163"/>
      <c r="G122" s="33"/>
    </row>
    <row r="123" spans="1:9" ht="27.95" customHeight="1" x14ac:dyDescent="0.25">
      <c r="A123" s="19"/>
      <c r="B123" s="187" t="s">
        <v>129</v>
      </c>
      <c r="C123" s="21"/>
      <c r="D123" s="166" t="s">
        <v>477</v>
      </c>
      <c r="E123" s="21"/>
      <c r="F123" s="163"/>
      <c r="G123" s="33"/>
    </row>
    <row r="124" spans="1:9" ht="27.95" customHeight="1" x14ac:dyDescent="0.25">
      <c r="A124" s="19"/>
      <c r="B124" s="187" t="s">
        <v>130</v>
      </c>
      <c r="C124" s="21"/>
      <c r="D124" s="166" t="s">
        <v>478</v>
      </c>
      <c r="E124" s="21"/>
      <c r="F124" s="163"/>
      <c r="G124" s="33"/>
    </row>
    <row r="125" spans="1:9" ht="27.95" customHeight="1" x14ac:dyDescent="0.25">
      <c r="A125" s="19"/>
      <c r="B125" s="187" t="s">
        <v>131</v>
      </c>
      <c r="C125" s="21"/>
      <c r="D125" s="166" t="s">
        <v>479</v>
      </c>
      <c r="E125" s="21"/>
      <c r="F125" s="163"/>
      <c r="G125" s="33"/>
    </row>
    <row r="126" spans="1:9" ht="27.95" customHeight="1" x14ac:dyDescent="0.25">
      <c r="A126" s="19"/>
      <c r="B126" s="187" t="s">
        <v>132</v>
      </c>
      <c r="C126" s="21"/>
      <c r="D126" s="166" t="s">
        <v>480</v>
      </c>
      <c r="E126" s="21"/>
      <c r="F126" s="163"/>
      <c r="G126" s="33"/>
    </row>
    <row r="127" spans="1:9" ht="9.9499999999999993" customHeight="1" x14ac:dyDescent="0.25">
      <c r="A127" s="19"/>
      <c r="B127" s="189"/>
      <c r="C127" s="21"/>
      <c r="D127" s="160"/>
      <c r="E127" s="21"/>
      <c r="F127" s="32"/>
      <c r="G127" s="33"/>
    </row>
    <row r="128" spans="1:9" ht="18" customHeight="1" x14ac:dyDescent="0.25">
      <c r="A128" s="19"/>
      <c r="B128" s="192" t="s">
        <v>133</v>
      </c>
      <c r="C128" s="195"/>
      <c r="D128" s="195" t="s">
        <v>481</v>
      </c>
      <c r="E128" s="21"/>
      <c r="F128" s="32"/>
      <c r="G128" s="33"/>
    </row>
    <row r="129" spans="1:9" ht="27.95" customHeight="1" x14ac:dyDescent="0.25">
      <c r="A129" s="19"/>
      <c r="B129" s="162" t="s">
        <v>134</v>
      </c>
      <c r="C129" s="193"/>
      <c r="D129" s="193" t="s">
        <v>482</v>
      </c>
      <c r="E129" s="21"/>
      <c r="F129" s="163" t="str">
        <f>IFERROR(ROUND(AVERAGE(F131:F135),0),"")</f>
        <v/>
      </c>
      <c r="G129" s="33"/>
      <c r="I129" s="164" t="str">
        <f>F129</f>
        <v/>
      </c>
    </row>
    <row r="130" spans="1:9" ht="9.9499999999999993" customHeight="1" x14ac:dyDescent="0.25">
      <c r="A130" s="19"/>
      <c r="B130" s="162"/>
      <c r="C130" s="193"/>
      <c r="D130" s="160"/>
      <c r="E130" s="21"/>
      <c r="F130" s="32"/>
      <c r="G130" s="33"/>
    </row>
    <row r="131" spans="1:9" ht="27.95" customHeight="1" x14ac:dyDescent="0.25">
      <c r="A131" s="19"/>
      <c r="B131" s="187" t="s">
        <v>135</v>
      </c>
      <c r="C131" s="21"/>
      <c r="D131" s="166" t="s">
        <v>483</v>
      </c>
      <c r="E131" s="21"/>
      <c r="F131" s="163"/>
      <c r="G131" s="33"/>
    </row>
    <row r="132" spans="1:9" ht="27.95" customHeight="1" x14ac:dyDescent="0.25">
      <c r="A132" s="19"/>
      <c r="B132" s="187" t="s">
        <v>136</v>
      </c>
      <c r="C132" s="21"/>
      <c r="D132" s="166" t="s">
        <v>484</v>
      </c>
      <c r="E132" s="21"/>
      <c r="F132" s="163"/>
      <c r="G132" s="33"/>
    </row>
    <row r="133" spans="1:9" ht="27.95" customHeight="1" x14ac:dyDescent="0.25">
      <c r="A133" s="19"/>
      <c r="B133" s="187" t="s">
        <v>137</v>
      </c>
      <c r="C133" s="21"/>
      <c r="D133" s="166" t="s">
        <v>485</v>
      </c>
      <c r="E133" s="21"/>
      <c r="F133" s="163"/>
      <c r="G133" s="33"/>
    </row>
    <row r="134" spans="1:9" ht="27.95" customHeight="1" x14ac:dyDescent="0.25">
      <c r="A134" s="19"/>
      <c r="B134" s="187" t="s">
        <v>138</v>
      </c>
      <c r="C134" s="21"/>
      <c r="D134" s="166" t="s">
        <v>486</v>
      </c>
      <c r="E134" s="21"/>
      <c r="F134" s="163"/>
      <c r="G134" s="33"/>
    </row>
    <row r="135" spans="1:9" ht="27.95" customHeight="1" x14ac:dyDescent="0.25">
      <c r="A135" s="19"/>
      <c r="B135" s="187" t="s">
        <v>139</v>
      </c>
      <c r="C135" s="21"/>
      <c r="D135" s="166" t="s">
        <v>487</v>
      </c>
      <c r="E135" s="21"/>
      <c r="F135" s="163"/>
      <c r="G135" s="33"/>
    </row>
    <row r="136" spans="1:9" ht="9.9499999999999993" customHeight="1" x14ac:dyDescent="0.25">
      <c r="A136" s="19"/>
      <c r="B136" s="189"/>
      <c r="C136" s="21"/>
      <c r="D136" s="160"/>
      <c r="E136" s="21"/>
      <c r="F136" s="32"/>
      <c r="G136" s="33"/>
    </row>
    <row r="137" spans="1:9" ht="27.95" customHeight="1" x14ac:dyDescent="0.25">
      <c r="A137" s="19"/>
      <c r="B137" s="162" t="s">
        <v>140</v>
      </c>
      <c r="C137" s="193"/>
      <c r="D137" s="193" t="s">
        <v>488</v>
      </c>
      <c r="E137" s="21"/>
      <c r="F137" s="163" t="str">
        <f>IFERROR(ROUND(AVERAGE(F139:F141),0),"")</f>
        <v/>
      </c>
      <c r="G137" s="33"/>
      <c r="I137" s="164" t="str">
        <f>F137</f>
        <v/>
      </c>
    </row>
    <row r="138" spans="1:9" ht="9.9499999999999993" customHeight="1" x14ac:dyDescent="0.25">
      <c r="A138" s="19"/>
      <c r="B138" s="162"/>
      <c r="C138" s="193"/>
      <c r="D138" s="160"/>
      <c r="E138" s="21"/>
      <c r="F138" s="32"/>
      <c r="G138" s="33"/>
    </row>
    <row r="139" spans="1:9" ht="27.95" customHeight="1" x14ac:dyDescent="0.25">
      <c r="A139" s="19"/>
      <c r="B139" s="187" t="s">
        <v>141</v>
      </c>
      <c r="C139" s="21"/>
      <c r="D139" s="166" t="s">
        <v>489</v>
      </c>
      <c r="E139" s="21"/>
      <c r="F139" s="163"/>
      <c r="G139" s="33"/>
    </row>
    <row r="140" spans="1:9" ht="27.95" customHeight="1" x14ac:dyDescent="0.25">
      <c r="A140" s="19"/>
      <c r="B140" s="187" t="s">
        <v>142</v>
      </c>
      <c r="C140" s="21"/>
      <c r="D140" s="166" t="s">
        <v>490</v>
      </c>
      <c r="E140" s="21"/>
      <c r="F140" s="163"/>
      <c r="G140" s="33"/>
    </row>
    <row r="141" spans="1:9" ht="27.95" customHeight="1" x14ac:dyDescent="0.25">
      <c r="A141" s="19"/>
      <c r="B141" s="187" t="s">
        <v>143</v>
      </c>
      <c r="C141" s="21"/>
      <c r="D141" s="166" t="s">
        <v>491</v>
      </c>
      <c r="E141" s="21"/>
      <c r="F141" s="163"/>
      <c r="G141" s="33"/>
    </row>
    <row r="142" spans="1:9" ht="9.9499999999999993" customHeight="1" x14ac:dyDescent="0.25">
      <c r="A142" s="19"/>
      <c r="B142" s="189"/>
      <c r="C142" s="21"/>
      <c r="D142" s="160"/>
      <c r="E142" s="21"/>
      <c r="F142" s="32"/>
      <c r="G142" s="33"/>
    </row>
    <row r="143" spans="1:9" ht="27.95" customHeight="1" x14ac:dyDescent="0.25">
      <c r="A143" s="19"/>
      <c r="B143" s="162" t="s">
        <v>144</v>
      </c>
      <c r="C143" s="193"/>
      <c r="D143" s="193" t="s">
        <v>492</v>
      </c>
      <c r="E143" s="21"/>
      <c r="F143" s="163" t="str">
        <f>IFERROR(ROUND(AVERAGE(F145:F148),0),"")</f>
        <v/>
      </c>
      <c r="G143" s="33"/>
      <c r="I143" s="164" t="str">
        <f>F143</f>
        <v/>
      </c>
    </row>
    <row r="144" spans="1:9" ht="9.9499999999999993" customHeight="1" x14ac:dyDescent="0.25">
      <c r="A144" s="19"/>
      <c r="B144" s="162"/>
      <c r="C144" s="193"/>
      <c r="D144" s="160"/>
      <c r="E144" s="21"/>
      <c r="F144" s="32"/>
      <c r="G144" s="33"/>
    </row>
    <row r="145" spans="1:9" ht="27.95" customHeight="1" x14ac:dyDescent="0.25">
      <c r="A145" s="19"/>
      <c r="B145" s="187" t="s">
        <v>145</v>
      </c>
      <c r="C145" s="21"/>
      <c r="D145" s="166" t="s">
        <v>493</v>
      </c>
      <c r="E145" s="21"/>
      <c r="F145" s="163"/>
      <c r="G145" s="33"/>
    </row>
    <row r="146" spans="1:9" ht="27.95" customHeight="1" x14ac:dyDescent="0.25">
      <c r="A146" s="19"/>
      <c r="B146" s="187" t="s">
        <v>146</v>
      </c>
      <c r="C146" s="21"/>
      <c r="D146" s="166" t="s">
        <v>494</v>
      </c>
      <c r="E146" s="21"/>
      <c r="F146" s="163"/>
      <c r="G146" s="33"/>
    </row>
    <row r="147" spans="1:9" ht="27.95" customHeight="1" x14ac:dyDescent="0.25">
      <c r="A147" s="19"/>
      <c r="B147" s="187" t="s">
        <v>147</v>
      </c>
      <c r="C147" s="21"/>
      <c r="D147" s="166" t="s">
        <v>495</v>
      </c>
      <c r="E147" s="21"/>
      <c r="F147" s="163"/>
      <c r="G147" s="33"/>
    </row>
    <row r="148" spans="1:9" ht="27.95" customHeight="1" x14ac:dyDescent="0.25">
      <c r="A148" s="19"/>
      <c r="B148" s="187" t="s">
        <v>148</v>
      </c>
      <c r="C148" s="21"/>
      <c r="D148" s="166" t="s">
        <v>496</v>
      </c>
      <c r="E148" s="21"/>
      <c r="F148" s="163"/>
      <c r="G148" s="33"/>
    </row>
    <row r="149" spans="1:9" ht="9.9499999999999993" customHeight="1" x14ac:dyDescent="0.25">
      <c r="A149" s="19"/>
      <c r="B149" s="189"/>
      <c r="C149" s="21"/>
      <c r="D149" s="160"/>
      <c r="E149" s="21"/>
      <c r="F149" s="32"/>
      <c r="G149" s="33"/>
    </row>
    <row r="150" spans="1:9" ht="27.95" customHeight="1" x14ac:dyDescent="0.25">
      <c r="A150" s="19"/>
      <c r="B150" s="162" t="s">
        <v>149</v>
      </c>
      <c r="C150" s="193"/>
      <c r="D150" s="193" t="s">
        <v>497</v>
      </c>
      <c r="E150" s="21"/>
      <c r="F150" s="163" t="str">
        <f>IFERROR(ROUND(AVERAGE(F152:F156),0),"")</f>
        <v/>
      </c>
      <c r="G150" s="33"/>
      <c r="I150" s="164" t="str">
        <f>F150</f>
        <v/>
      </c>
    </row>
    <row r="151" spans="1:9" ht="9.9499999999999993" customHeight="1" x14ac:dyDescent="0.25">
      <c r="A151" s="19"/>
      <c r="B151" s="162"/>
      <c r="C151" s="193"/>
      <c r="D151" s="160"/>
      <c r="E151" s="21"/>
      <c r="F151" s="32"/>
      <c r="G151" s="33"/>
    </row>
    <row r="152" spans="1:9" ht="27.95" customHeight="1" x14ac:dyDescent="0.25">
      <c r="A152" s="19"/>
      <c r="B152" s="187" t="s">
        <v>150</v>
      </c>
      <c r="C152" s="21"/>
      <c r="D152" s="166" t="s">
        <v>498</v>
      </c>
      <c r="E152" s="21"/>
      <c r="F152" s="163"/>
      <c r="G152" s="33"/>
    </row>
    <row r="153" spans="1:9" ht="27.95" customHeight="1" x14ac:dyDescent="0.25">
      <c r="A153" s="19"/>
      <c r="B153" s="187" t="s">
        <v>151</v>
      </c>
      <c r="C153" s="21"/>
      <c r="D153" s="166" t="s">
        <v>499</v>
      </c>
      <c r="E153" s="21"/>
      <c r="F153" s="163"/>
      <c r="G153" s="33"/>
    </row>
    <row r="154" spans="1:9" ht="27.95" customHeight="1" x14ac:dyDescent="0.25">
      <c r="A154" s="19"/>
      <c r="B154" s="187" t="s">
        <v>152</v>
      </c>
      <c r="C154" s="21"/>
      <c r="D154" s="168" t="s">
        <v>500</v>
      </c>
      <c r="E154" s="21"/>
      <c r="F154" s="163"/>
      <c r="G154" s="33"/>
    </row>
    <row r="155" spans="1:9" ht="27.95" customHeight="1" x14ac:dyDescent="0.25">
      <c r="A155" s="19"/>
      <c r="B155" s="187" t="s">
        <v>153</v>
      </c>
      <c r="C155" s="21"/>
      <c r="D155" s="166" t="s">
        <v>501</v>
      </c>
      <c r="E155" s="21"/>
      <c r="F155" s="163"/>
      <c r="G155" s="33"/>
    </row>
    <row r="156" spans="1:9" ht="27.95" customHeight="1" x14ac:dyDescent="0.25">
      <c r="A156" s="19"/>
      <c r="B156" s="187" t="s">
        <v>154</v>
      </c>
      <c r="C156" s="21"/>
      <c r="D156" s="166" t="s">
        <v>502</v>
      </c>
      <c r="E156" s="21"/>
      <c r="F156" s="163"/>
      <c r="G156" s="33"/>
    </row>
    <row r="157" spans="1:9" ht="9.9499999999999993" customHeight="1" x14ac:dyDescent="0.25">
      <c r="A157" s="19"/>
      <c r="B157" s="189"/>
      <c r="C157" s="21"/>
      <c r="D157" s="160"/>
      <c r="E157" s="21"/>
      <c r="F157" s="32"/>
      <c r="G157" s="33"/>
    </row>
    <row r="158" spans="1:9" ht="27.95" customHeight="1" x14ac:dyDescent="0.25">
      <c r="A158" s="19"/>
      <c r="B158" s="162" t="s">
        <v>155</v>
      </c>
      <c r="C158" s="193"/>
      <c r="D158" s="193" t="s">
        <v>503</v>
      </c>
      <c r="E158" s="21"/>
      <c r="F158" s="163" t="str">
        <f>IFERROR(ROUND(AVERAGE(F160:F163),0),"")</f>
        <v/>
      </c>
      <c r="G158" s="33"/>
      <c r="I158" s="164" t="str">
        <f>F158</f>
        <v/>
      </c>
    </row>
    <row r="159" spans="1:9" ht="9.9499999999999993" customHeight="1" x14ac:dyDescent="0.25">
      <c r="A159" s="19"/>
      <c r="B159" s="162"/>
      <c r="C159" s="193"/>
      <c r="D159" s="160"/>
      <c r="E159" s="21"/>
      <c r="F159" s="32"/>
      <c r="G159" s="33"/>
    </row>
    <row r="160" spans="1:9" ht="27.95" customHeight="1" x14ac:dyDescent="0.25">
      <c r="A160" s="19"/>
      <c r="B160" s="187" t="s">
        <v>156</v>
      </c>
      <c r="C160" s="21"/>
      <c r="D160" s="166" t="s">
        <v>504</v>
      </c>
      <c r="E160" s="21"/>
      <c r="F160" s="163"/>
      <c r="G160" s="33"/>
    </row>
    <row r="161" spans="1:9" ht="27.95" customHeight="1" x14ac:dyDescent="0.25">
      <c r="A161" s="19"/>
      <c r="B161" s="187" t="s">
        <v>157</v>
      </c>
      <c r="C161" s="21"/>
      <c r="D161" s="166" t="s">
        <v>505</v>
      </c>
      <c r="E161" s="21"/>
      <c r="F161" s="163"/>
      <c r="G161" s="33"/>
    </row>
    <row r="162" spans="1:9" ht="27.95" customHeight="1" x14ac:dyDescent="0.25">
      <c r="A162" s="19"/>
      <c r="B162" s="187" t="s">
        <v>158</v>
      </c>
      <c r="C162" s="21"/>
      <c r="D162" s="166" t="s">
        <v>506</v>
      </c>
      <c r="E162" s="21"/>
      <c r="F162" s="163"/>
      <c r="G162" s="33"/>
    </row>
    <row r="163" spans="1:9" ht="27.95" customHeight="1" x14ac:dyDescent="0.25">
      <c r="A163" s="19"/>
      <c r="B163" s="187" t="s">
        <v>159</v>
      </c>
      <c r="C163" s="21"/>
      <c r="D163" s="166" t="s">
        <v>507</v>
      </c>
      <c r="E163" s="21"/>
      <c r="F163" s="163"/>
      <c r="G163" s="33"/>
    </row>
    <row r="164" spans="1:9" ht="9.9499999999999993" customHeight="1" x14ac:dyDescent="0.25">
      <c r="A164" s="19"/>
      <c r="B164" s="189"/>
      <c r="C164" s="21"/>
      <c r="D164" s="160"/>
      <c r="E164" s="21"/>
      <c r="F164" s="32"/>
      <c r="G164" s="33"/>
    </row>
    <row r="165" spans="1:9" ht="27.95" customHeight="1" x14ac:dyDescent="0.25">
      <c r="A165" s="19"/>
      <c r="B165" s="162" t="s">
        <v>160</v>
      </c>
      <c r="C165" s="193"/>
      <c r="D165" s="193" t="s">
        <v>508</v>
      </c>
      <c r="E165" s="21"/>
      <c r="F165" s="163" t="str">
        <f>IFERROR(ROUND(AVERAGE(F167:F171),0),"")</f>
        <v/>
      </c>
      <c r="G165" s="33"/>
      <c r="I165" s="164" t="str">
        <f>F165</f>
        <v/>
      </c>
    </row>
    <row r="166" spans="1:9" ht="9.9499999999999993" customHeight="1" x14ac:dyDescent="0.25">
      <c r="A166" s="19"/>
      <c r="B166" s="162"/>
      <c r="C166" s="193"/>
      <c r="D166" s="160"/>
      <c r="E166" s="21"/>
      <c r="F166" s="32"/>
      <c r="G166" s="33"/>
    </row>
    <row r="167" spans="1:9" ht="27.95" customHeight="1" x14ac:dyDescent="0.25">
      <c r="A167" s="19"/>
      <c r="B167" s="187" t="s">
        <v>161</v>
      </c>
      <c r="C167" s="21"/>
      <c r="D167" s="166" t="s">
        <v>509</v>
      </c>
      <c r="E167" s="21"/>
      <c r="F167" s="163"/>
      <c r="G167" s="33"/>
    </row>
    <row r="168" spans="1:9" ht="27.95" customHeight="1" x14ac:dyDescent="0.25">
      <c r="A168" s="19"/>
      <c r="B168" s="187" t="s">
        <v>162</v>
      </c>
      <c r="C168" s="21"/>
      <c r="D168" s="166" t="s">
        <v>510</v>
      </c>
      <c r="E168" s="21"/>
      <c r="F168" s="163"/>
      <c r="G168" s="33"/>
    </row>
    <row r="169" spans="1:9" ht="27.95" customHeight="1" x14ac:dyDescent="0.25">
      <c r="A169" s="19"/>
      <c r="B169" s="187" t="s">
        <v>163</v>
      </c>
      <c r="C169" s="21"/>
      <c r="D169" s="166" t="s">
        <v>511</v>
      </c>
      <c r="E169" s="21"/>
      <c r="F169" s="163"/>
      <c r="G169" s="33"/>
    </row>
    <row r="170" spans="1:9" ht="27.95" customHeight="1" x14ac:dyDescent="0.25">
      <c r="A170" s="19"/>
      <c r="B170" s="187" t="s">
        <v>164</v>
      </c>
      <c r="C170" s="21"/>
      <c r="D170" s="166" t="s">
        <v>512</v>
      </c>
      <c r="E170" s="21"/>
      <c r="F170" s="163"/>
      <c r="G170" s="33"/>
    </row>
    <row r="171" spans="1:9" ht="27.95" customHeight="1" x14ac:dyDescent="0.25">
      <c r="A171" s="19"/>
      <c r="B171" s="187" t="s">
        <v>165</v>
      </c>
      <c r="C171" s="21"/>
      <c r="D171" s="166" t="s">
        <v>513</v>
      </c>
      <c r="E171" s="21"/>
      <c r="F171" s="163"/>
      <c r="G171" s="33"/>
    </row>
    <row r="172" spans="1:9" ht="9.9499999999999993" customHeight="1" x14ac:dyDescent="0.25">
      <c r="A172" s="19"/>
      <c r="B172" s="189"/>
      <c r="C172" s="21"/>
      <c r="D172" s="160"/>
      <c r="E172" s="21"/>
      <c r="F172" s="32"/>
      <c r="G172" s="33"/>
    </row>
    <row r="173" spans="1:9" ht="27.95" customHeight="1" x14ac:dyDescent="0.25">
      <c r="A173" s="19"/>
      <c r="B173" s="162" t="s">
        <v>166</v>
      </c>
      <c r="C173" s="193"/>
      <c r="D173" s="193" t="s">
        <v>514</v>
      </c>
      <c r="E173" s="21"/>
      <c r="F173" s="163" t="str">
        <f>IFERROR(ROUND(AVERAGE(F175:F179),0),"")</f>
        <v/>
      </c>
      <c r="G173" s="33"/>
      <c r="I173" s="164" t="str">
        <f>F173</f>
        <v/>
      </c>
    </row>
    <row r="174" spans="1:9" ht="9.9499999999999993" customHeight="1" x14ac:dyDescent="0.25">
      <c r="A174" s="19"/>
      <c r="B174" s="162"/>
      <c r="C174" s="193"/>
      <c r="D174" s="160"/>
      <c r="E174" s="21"/>
      <c r="F174" s="32"/>
      <c r="G174" s="33"/>
    </row>
    <row r="175" spans="1:9" ht="27.95" customHeight="1" x14ac:dyDescent="0.25">
      <c r="A175" s="19"/>
      <c r="B175" s="187" t="s">
        <v>167</v>
      </c>
      <c r="C175" s="21"/>
      <c r="D175" s="166" t="s">
        <v>515</v>
      </c>
      <c r="E175" s="21"/>
      <c r="F175" s="163"/>
      <c r="G175" s="33"/>
    </row>
    <row r="176" spans="1:9" ht="27.95" customHeight="1" x14ac:dyDescent="0.25">
      <c r="A176" s="19"/>
      <c r="B176" s="187" t="s">
        <v>168</v>
      </c>
      <c r="C176" s="21"/>
      <c r="D176" s="166" t="s">
        <v>516</v>
      </c>
      <c r="E176" s="21"/>
      <c r="F176" s="163"/>
      <c r="G176" s="33"/>
    </row>
    <row r="177" spans="1:9" ht="27.95" customHeight="1" x14ac:dyDescent="0.25">
      <c r="A177" s="19"/>
      <c r="B177" s="187" t="s">
        <v>169</v>
      </c>
      <c r="C177" s="21"/>
      <c r="D177" s="166" t="s">
        <v>517</v>
      </c>
      <c r="E177" s="21"/>
      <c r="F177" s="163"/>
      <c r="G177" s="33"/>
    </row>
    <row r="178" spans="1:9" ht="27.95" customHeight="1" x14ac:dyDescent="0.25">
      <c r="A178" s="19"/>
      <c r="B178" s="187" t="s">
        <v>170</v>
      </c>
      <c r="C178" s="21"/>
      <c r="D178" s="166" t="s">
        <v>518</v>
      </c>
      <c r="E178" s="21"/>
      <c r="F178" s="163"/>
      <c r="G178" s="33"/>
    </row>
    <row r="179" spans="1:9" ht="27.95" customHeight="1" x14ac:dyDescent="0.25">
      <c r="A179" s="19"/>
      <c r="B179" s="187" t="s">
        <v>171</v>
      </c>
      <c r="C179" s="21"/>
      <c r="D179" s="166" t="s">
        <v>519</v>
      </c>
      <c r="E179" s="21"/>
      <c r="F179" s="163"/>
      <c r="G179" s="33"/>
    </row>
    <row r="180" spans="1:9" ht="9.9499999999999993" customHeight="1" x14ac:dyDescent="0.25">
      <c r="A180" s="19"/>
      <c r="B180" s="189"/>
      <c r="C180" s="21"/>
      <c r="D180" s="160"/>
      <c r="E180" s="21"/>
      <c r="F180" s="32"/>
      <c r="G180" s="33"/>
    </row>
    <row r="181" spans="1:9" ht="27.95" customHeight="1" x14ac:dyDescent="0.25">
      <c r="A181" s="19"/>
      <c r="B181" s="162" t="s">
        <v>172</v>
      </c>
      <c r="C181" s="193"/>
      <c r="D181" s="193" t="s">
        <v>520</v>
      </c>
      <c r="E181" s="21"/>
      <c r="F181" s="163" t="str">
        <f>IFERROR(ROUND(AVERAGE(F183:F187),0),"")</f>
        <v/>
      </c>
      <c r="G181" s="33"/>
      <c r="I181" s="164" t="str">
        <f>F181</f>
        <v/>
      </c>
    </row>
    <row r="182" spans="1:9" ht="9.9499999999999993" customHeight="1" x14ac:dyDescent="0.25">
      <c r="A182" s="19"/>
      <c r="B182" s="162"/>
      <c r="C182" s="193"/>
      <c r="D182" s="160"/>
      <c r="E182" s="21"/>
      <c r="F182" s="32"/>
      <c r="G182" s="33"/>
    </row>
    <row r="183" spans="1:9" ht="27.95" customHeight="1" x14ac:dyDescent="0.25">
      <c r="A183" s="19"/>
      <c r="B183" s="187" t="s">
        <v>173</v>
      </c>
      <c r="C183" s="21"/>
      <c r="D183" s="166" t="s">
        <v>521</v>
      </c>
      <c r="E183" s="21"/>
      <c r="F183" s="163"/>
      <c r="G183" s="33"/>
    </row>
    <row r="184" spans="1:9" ht="27.95" customHeight="1" x14ac:dyDescent="0.25">
      <c r="A184" s="19"/>
      <c r="B184" s="187" t="s">
        <v>174</v>
      </c>
      <c r="C184" s="21"/>
      <c r="D184" s="166" t="s">
        <v>522</v>
      </c>
      <c r="E184" s="21"/>
      <c r="F184" s="163"/>
      <c r="G184" s="33"/>
    </row>
    <row r="185" spans="1:9" ht="27.95" customHeight="1" x14ac:dyDescent="0.25">
      <c r="A185" s="19"/>
      <c r="B185" s="187" t="s">
        <v>175</v>
      </c>
      <c r="C185" s="21"/>
      <c r="D185" s="166" t="s">
        <v>523</v>
      </c>
      <c r="E185" s="21"/>
      <c r="F185" s="163"/>
      <c r="G185" s="33"/>
    </row>
    <row r="186" spans="1:9" ht="27.95" customHeight="1" x14ac:dyDescent="0.25">
      <c r="A186" s="19"/>
      <c r="B186" s="187" t="s">
        <v>176</v>
      </c>
      <c r="C186" s="21"/>
      <c r="D186" s="166" t="s">
        <v>524</v>
      </c>
      <c r="E186" s="21"/>
      <c r="F186" s="163"/>
      <c r="G186" s="33"/>
    </row>
    <row r="187" spans="1:9" ht="27.95" customHeight="1" x14ac:dyDescent="0.25">
      <c r="A187" s="19"/>
      <c r="B187" s="187" t="s">
        <v>177</v>
      </c>
      <c r="C187" s="21"/>
      <c r="D187" s="166" t="s">
        <v>525</v>
      </c>
      <c r="E187" s="21"/>
      <c r="F187" s="163"/>
      <c r="G187" s="33"/>
    </row>
    <row r="188" spans="1:9" ht="9.9499999999999993" customHeight="1" x14ac:dyDescent="0.25">
      <c r="A188" s="19"/>
      <c r="B188" s="189"/>
      <c r="C188" s="21"/>
      <c r="D188" s="160"/>
      <c r="E188" s="21"/>
      <c r="F188" s="32"/>
      <c r="G188" s="33"/>
    </row>
    <row r="189" spans="1:9" ht="27.95" customHeight="1" x14ac:dyDescent="0.25">
      <c r="A189" s="19"/>
      <c r="B189" s="162" t="s">
        <v>178</v>
      </c>
      <c r="C189" s="193"/>
      <c r="D189" s="193" t="s">
        <v>526</v>
      </c>
      <c r="E189" s="21"/>
      <c r="F189" s="163" t="str">
        <f>IFERROR(ROUND(AVERAGE(F191:F194),0),"")</f>
        <v/>
      </c>
      <c r="G189" s="33"/>
      <c r="I189" s="164" t="str">
        <f>F189</f>
        <v/>
      </c>
    </row>
    <row r="190" spans="1:9" ht="9.9499999999999993" customHeight="1" x14ac:dyDescent="0.25">
      <c r="A190" s="19"/>
      <c r="B190" s="162"/>
      <c r="C190" s="193"/>
      <c r="D190" s="160"/>
      <c r="E190" s="21"/>
      <c r="F190" s="32"/>
      <c r="G190" s="33"/>
    </row>
    <row r="191" spans="1:9" ht="27.95" customHeight="1" x14ac:dyDescent="0.25">
      <c r="A191" s="19"/>
      <c r="B191" s="187" t="s">
        <v>179</v>
      </c>
      <c r="C191" s="21"/>
      <c r="D191" s="166" t="s">
        <v>527</v>
      </c>
      <c r="E191" s="21"/>
      <c r="F191" s="163"/>
      <c r="G191" s="33"/>
    </row>
    <row r="192" spans="1:9" ht="27.95" customHeight="1" x14ac:dyDescent="0.25">
      <c r="A192" s="19"/>
      <c r="B192" s="187" t="s">
        <v>180</v>
      </c>
      <c r="C192" s="21"/>
      <c r="D192" s="166" t="s">
        <v>528</v>
      </c>
      <c r="E192" s="21"/>
      <c r="F192" s="163"/>
      <c r="G192" s="33"/>
    </row>
    <row r="193" spans="1:9" ht="27.95" customHeight="1" x14ac:dyDescent="0.25">
      <c r="A193" s="19"/>
      <c r="B193" s="187" t="s">
        <v>181</v>
      </c>
      <c r="C193" s="21"/>
      <c r="D193" s="166" t="s">
        <v>529</v>
      </c>
      <c r="E193" s="21"/>
      <c r="F193" s="163"/>
      <c r="G193" s="33"/>
    </row>
    <row r="194" spans="1:9" ht="27.95" customHeight="1" x14ac:dyDescent="0.25">
      <c r="A194" s="19"/>
      <c r="B194" s="187" t="s">
        <v>182</v>
      </c>
      <c r="C194" s="21"/>
      <c r="D194" s="166" t="s">
        <v>530</v>
      </c>
      <c r="E194" s="21"/>
      <c r="F194" s="163"/>
      <c r="G194" s="33"/>
    </row>
    <row r="195" spans="1:9" ht="9.9499999999999993" customHeight="1" x14ac:dyDescent="0.25">
      <c r="A195" s="19"/>
      <c r="B195" s="189"/>
      <c r="C195" s="21"/>
      <c r="D195" s="160"/>
      <c r="E195" s="21"/>
      <c r="F195" s="32"/>
      <c r="G195" s="33"/>
    </row>
    <row r="196" spans="1:9" ht="27.95" customHeight="1" x14ac:dyDescent="0.25">
      <c r="A196" s="19"/>
      <c r="B196" s="162" t="s">
        <v>183</v>
      </c>
      <c r="C196" s="193"/>
      <c r="D196" s="193" t="s">
        <v>531</v>
      </c>
      <c r="E196" s="21"/>
      <c r="F196" s="163" t="str">
        <f>IFERROR(ROUND(AVERAGE(F198:F203),0),"")</f>
        <v/>
      </c>
      <c r="G196" s="33"/>
      <c r="I196" s="164" t="str">
        <f>F196</f>
        <v/>
      </c>
    </row>
    <row r="197" spans="1:9" ht="9.9499999999999993" customHeight="1" x14ac:dyDescent="0.25">
      <c r="A197" s="19"/>
      <c r="B197" s="162"/>
      <c r="C197" s="193"/>
      <c r="D197" s="160"/>
      <c r="E197" s="21"/>
      <c r="F197" s="32"/>
      <c r="G197" s="33"/>
    </row>
    <row r="198" spans="1:9" ht="27.95" customHeight="1" x14ac:dyDescent="0.25">
      <c r="A198" s="19"/>
      <c r="B198" s="187" t="s">
        <v>184</v>
      </c>
      <c r="C198" s="21"/>
      <c r="D198" s="166" t="s">
        <v>532</v>
      </c>
      <c r="E198" s="21"/>
      <c r="F198" s="163"/>
      <c r="G198" s="33"/>
    </row>
    <row r="199" spans="1:9" ht="27.95" customHeight="1" x14ac:dyDescent="0.25">
      <c r="A199" s="19"/>
      <c r="B199" s="187" t="s">
        <v>185</v>
      </c>
      <c r="C199" s="21"/>
      <c r="D199" s="166" t="s">
        <v>533</v>
      </c>
      <c r="E199" s="21"/>
      <c r="F199" s="163"/>
      <c r="G199" s="33"/>
    </row>
    <row r="200" spans="1:9" ht="27.95" customHeight="1" x14ac:dyDescent="0.25">
      <c r="A200" s="19"/>
      <c r="B200" s="187" t="s">
        <v>186</v>
      </c>
      <c r="C200" s="21"/>
      <c r="D200" s="166" t="s">
        <v>534</v>
      </c>
      <c r="E200" s="21"/>
      <c r="F200" s="163"/>
      <c r="G200" s="33"/>
    </row>
    <row r="201" spans="1:9" ht="27.95" customHeight="1" x14ac:dyDescent="0.25">
      <c r="A201" s="19"/>
      <c r="B201" s="187" t="s">
        <v>187</v>
      </c>
      <c r="C201" s="21"/>
      <c r="D201" s="166" t="s">
        <v>535</v>
      </c>
      <c r="E201" s="21"/>
      <c r="F201" s="163"/>
      <c r="G201" s="33"/>
    </row>
    <row r="202" spans="1:9" ht="27.95" customHeight="1" x14ac:dyDescent="0.25">
      <c r="A202" s="19"/>
      <c r="B202" s="187" t="s">
        <v>188</v>
      </c>
      <c r="C202" s="21"/>
      <c r="D202" s="166" t="s">
        <v>536</v>
      </c>
      <c r="E202" s="21"/>
      <c r="F202" s="163"/>
      <c r="G202" s="33"/>
    </row>
    <row r="203" spans="1:9" ht="27.95" customHeight="1" x14ac:dyDescent="0.25">
      <c r="A203" s="19"/>
      <c r="B203" s="187" t="s">
        <v>189</v>
      </c>
      <c r="C203" s="21"/>
      <c r="D203" s="166" t="s">
        <v>537</v>
      </c>
      <c r="E203" s="21"/>
      <c r="F203" s="163"/>
      <c r="G203" s="33"/>
    </row>
    <row r="204" spans="1:9" ht="9.9499999999999993" customHeight="1" x14ac:dyDescent="0.25">
      <c r="A204" s="19"/>
      <c r="B204" s="189"/>
      <c r="C204" s="21"/>
      <c r="D204" s="160"/>
      <c r="E204" s="21"/>
      <c r="F204" s="32"/>
      <c r="G204" s="33"/>
    </row>
    <row r="205" spans="1:9" ht="27.95" customHeight="1" x14ac:dyDescent="0.25">
      <c r="A205" s="19"/>
      <c r="B205" s="162" t="s">
        <v>190</v>
      </c>
      <c r="C205" s="193"/>
      <c r="D205" s="193" t="s">
        <v>538</v>
      </c>
      <c r="E205" s="21"/>
      <c r="F205" s="163" t="str">
        <f>IFERROR(ROUND(AVERAGE(F207:F211),0),"")</f>
        <v/>
      </c>
      <c r="G205" s="33"/>
      <c r="I205" s="164" t="str">
        <f>F205</f>
        <v/>
      </c>
    </row>
    <row r="206" spans="1:9" ht="9.9499999999999993" customHeight="1" x14ac:dyDescent="0.25">
      <c r="A206" s="19"/>
      <c r="B206" s="162"/>
      <c r="C206" s="193"/>
      <c r="D206" s="160"/>
      <c r="E206" s="21"/>
      <c r="F206" s="32"/>
      <c r="G206" s="33"/>
    </row>
    <row r="207" spans="1:9" ht="27.95" customHeight="1" x14ac:dyDescent="0.25">
      <c r="A207" s="19"/>
      <c r="B207" s="187" t="s">
        <v>191</v>
      </c>
      <c r="C207" s="21"/>
      <c r="D207" s="166" t="s">
        <v>539</v>
      </c>
      <c r="E207" s="21"/>
      <c r="F207" s="163"/>
      <c r="G207" s="33"/>
    </row>
    <row r="208" spans="1:9" ht="27.95" customHeight="1" x14ac:dyDescent="0.25">
      <c r="A208" s="19"/>
      <c r="B208" s="187" t="s">
        <v>192</v>
      </c>
      <c r="C208" s="21"/>
      <c r="D208" s="166" t="s">
        <v>540</v>
      </c>
      <c r="E208" s="21"/>
      <c r="F208" s="163"/>
      <c r="G208" s="33"/>
    </row>
    <row r="209" spans="1:9" ht="27.95" customHeight="1" x14ac:dyDescent="0.25">
      <c r="A209" s="19"/>
      <c r="B209" s="187" t="s">
        <v>193</v>
      </c>
      <c r="C209" s="21"/>
      <c r="D209" s="166" t="s">
        <v>541</v>
      </c>
      <c r="E209" s="21"/>
      <c r="F209" s="163"/>
      <c r="G209" s="33"/>
    </row>
    <row r="210" spans="1:9" ht="27.95" customHeight="1" x14ac:dyDescent="0.25">
      <c r="A210" s="19"/>
      <c r="B210" s="187" t="s">
        <v>194</v>
      </c>
      <c r="C210" s="21"/>
      <c r="D210" s="166" t="s">
        <v>542</v>
      </c>
      <c r="E210" s="21"/>
      <c r="F210" s="163"/>
      <c r="G210" s="33"/>
    </row>
    <row r="211" spans="1:9" ht="27.95" customHeight="1" x14ac:dyDescent="0.25">
      <c r="A211" s="19"/>
      <c r="B211" s="187" t="s">
        <v>195</v>
      </c>
      <c r="C211" s="21"/>
      <c r="D211" s="166" t="s">
        <v>543</v>
      </c>
      <c r="E211" s="21"/>
      <c r="F211" s="163"/>
      <c r="G211" s="33"/>
    </row>
    <row r="212" spans="1:9" ht="9.9499999999999993" customHeight="1" x14ac:dyDescent="0.25">
      <c r="A212" s="19"/>
      <c r="B212" s="189"/>
      <c r="C212" s="21"/>
      <c r="D212" s="160"/>
      <c r="E212" s="21"/>
      <c r="F212" s="32"/>
      <c r="G212" s="33"/>
    </row>
    <row r="213" spans="1:9" ht="27.95" customHeight="1" x14ac:dyDescent="0.25">
      <c r="A213" s="19"/>
      <c r="B213" s="162" t="s">
        <v>196</v>
      </c>
      <c r="C213" s="193"/>
      <c r="D213" s="193" t="s">
        <v>544</v>
      </c>
      <c r="E213" s="21"/>
      <c r="F213" s="163" t="str">
        <f>IFERROR(ROUND(AVERAGE(F215:F219),0),"")</f>
        <v/>
      </c>
      <c r="G213" s="33"/>
      <c r="I213" s="164" t="str">
        <f>F213</f>
        <v/>
      </c>
    </row>
    <row r="214" spans="1:9" ht="9.9499999999999993" customHeight="1" x14ac:dyDescent="0.25">
      <c r="A214" s="19"/>
      <c r="B214" s="162"/>
      <c r="C214" s="193"/>
      <c r="D214" s="160"/>
      <c r="E214" s="21"/>
      <c r="F214" s="32"/>
      <c r="G214" s="33"/>
    </row>
    <row r="215" spans="1:9" ht="27.95" customHeight="1" x14ac:dyDescent="0.25">
      <c r="A215" s="19"/>
      <c r="B215" s="187" t="s">
        <v>197</v>
      </c>
      <c r="C215" s="21"/>
      <c r="D215" s="168" t="s">
        <v>545</v>
      </c>
      <c r="E215" s="21"/>
      <c r="F215" s="163"/>
      <c r="G215" s="33"/>
    </row>
    <row r="216" spans="1:9" ht="27.95" customHeight="1" x14ac:dyDescent="0.25">
      <c r="A216" s="19"/>
      <c r="B216" s="187" t="s">
        <v>198</v>
      </c>
      <c r="C216" s="21"/>
      <c r="D216" s="166" t="s">
        <v>546</v>
      </c>
      <c r="E216" s="21"/>
      <c r="F216" s="163"/>
      <c r="G216" s="33"/>
    </row>
    <row r="217" spans="1:9" ht="27.95" customHeight="1" x14ac:dyDescent="0.25">
      <c r="A217" s="19"/>
      <c r="B217" s="187" t="s">
        <v>199</v>
      </c>
      <c r="C217" s="21"/>
      <c r="D217" s="166" t="s">
        <v>547</v>
      </c>
      <c r="E217" s="21"/>
      <c r="F217" s="163"/>
      <c r="G217" s="33"/>
    </row>
    <row r="218" spans="1:9" ht="27.95" customHeight="1" x14ac:dyDescent="0.25">
      <c r="A218" s="19"/>
      <c r="B218" s="187" t="s">
        <v>200</v>
      </c>
      <c r="C218" s="21"/>
      <c r="D218" s="166" t="s">
        <v>548</v>
      </c>
      <c r="E218" s="21"/>
      <c r="F218" s="163"/>
      <c r="G218" s="33"/>
    </row>
    <row r="219" spans="1:9" ht="27.95" customHeight="1" x14ac:dyDescent="0.25">
      <c r="A219" s="19"/>
      <c r="B219" s="187" t="s">
        <v>201</v>
      </c>
      <c r="C219" s="21"/>
      <c r="D219" s="166" t="s">
        <v>549</v>
      </c>
      <c r="E219" s="21"/>
      <c r="F219" s="163"/>
      <c r="G219" s="33"/>
    </row>
    <row r="220" spans="1:9" ht="9.9499999999999993" customHeight="1" x14ac:dyDescent="0.25">
      <c r="A220" s="19"/>
      <c r="B220" s="189"/>
      <c r="C220" s="21"/>
      <c r="D220" s="160"/>
      <c r="E220" s="21"/>
      <c r="F220" s="32"/>
      <c r="G220" s="33"/>
    </row>
    <row r="221" spans="1:9" ht="27.95" customHeight="1" x14ac:dyDescent="0.25">
      <c r="A221" s="19"/>
      <c r="B221" s="162" t="s">
        <v>202</v>
      </c>
      <c r="C221" s="193"/>
      <c r="D221" s="193" t="s">
        <v>550</v>
      </c>
      <c r="E221" s="21"/>
      <c r="F221" s="163" t="str">
        <f>IFERROR(ROUND(AVERAGE(F223:F226),0),"")</f>
        <v/>
      </c>
      <c r="G221" s="33"/>
      <c r="I221" s="164" t="str">
        <f>F221</f>
        <v/>
      </c>
    </row>
    <row r="222" spans="1:9" ht="9.9499999999999993" customHeight="1" x14ac:dyDescent="0.25">
      <c r="A222" s="19"/>
      <c r="B222" s="162"/>
      <c r="C222" s="193"/>
      <c r="D222" s="160"/>
      <c r="E222" s="21"/>
      <c r="F222" s="32"/>
      <c r="G222" s="33"/>
    </row>
    <row r="223" spans="1:9" ht="27.95" customHeight="1" x14ac:dyDescent="0.25">
      <c r="A223" s="19"/>
      <c r="B223" s="187" t="s">
        <v>203</v>
      </c>
      <c r="C223" s="21"/>
      <c r="D223" s="166" t="s">
        <v>551</v>
      </c>
      <c r="E223" s="21"/>
      <c r="F223" s="163"/>
      <c r="G223" s="33"/>
    </row>
    <row r="224" spans="1:9" ht="27.95" customHeight="1" x14ac:dyDescent="0.25">
      <c r="A224" s="19"/>
      <c r="B224" s="187" t="s">
        <v>204</v>
      </c>
      <c r="C224" s="21"/>
      <c r="D224" s="166" t="s">
        <v>552</v>
      </c>
      <c r="E224" s="21"/>
      <c r="F224" s="163"/>
      <c r="G224" s="33"/>
    </row>
    <row r="225" spans="1:9" ht="27.95" customHeight="1" x14ac:dyDescent="0.25">
      <c r="A225" s="19"/>
      <c r="B225" s="187" t="s">
        <v>205</v>
      </c>
      <c r="C225" s="21"/>
      <c r="D225" s="166" t="s">
        <v>553</v>
      </c>
      <c r="E225" s="21"/>
      <c r="F225" s="163"/>
      <c r="G225" s="33"/>
    </row>
    <row r="226" spans="1:9" ht="27.95" customHeight="1" x14ac:dyDescent="0.25">
      <c r="A226" s="19"/>
      <c r="B226" s="187" t="s">
        <v>206</v>
      </c>
      <c r="C226" s="21"/>
      <c r="D226" s="166" t="s">
        <v>554</v>
      </c>
      <c r="E226" s="21"/>
      <c r="F226" s="163"/>
      <c r="G226" s="33"/>
    </row>
    <row r="227" spans="1:9" ht="9.9499999999999993" customHeight="1" x14ac:dyDescent="0.25">
      <c r="A227" s="19"/>
      <c r="B227" s="189"/>
      <c r="C227" s="21"/>
      <c r="D227" s="160"/>
      <c r="E227" s="21"/>
      <c r="F227" s="32"/>
      <c r="G227" s="33"/>
    </row>
    <row r="228" spans="1:9" ht="27.95" customHeight="1" x14ac:dyDescent="0.25">
      <c r="A228" s="19"/>
      <c r="B228" s="189"/>
      <c r="C228" s="21"/>
      <c r="D228" s="203" t="s">
        <v>555</v>
      </c>
      <c r="E228" s="21"/>
      <c r="F228" s="169">
        <f>I228</f>
        <v>0</v>
      </c>
      <c r="G228" s="33"/>
      <c r="I228" s="164">
        <f>COUNTIF(I$9:I$221,3)</f>
        <v>0</v>
      </c>
    </row>
    <row r="229" spans="1:9" ht="27.95" customHeight="1" x14ac:dyDescent="0.25">
      <c r="A229" s="19"/>
      <c r="B229" s="189"/>
      <c r="C229" s="21"/>
      <c r="D229" s="203" t="s">
        <v>556</v>
      </c>
      <c r="E229" s="21"/>
      <c r="F229" s="170">
        <f>I229</f>
        <v>0</v>
      </c>
      <c r="G229" s="33"/>
      <c r="I229" s="164">
        <f>COUNTIF(I$9:I$221,2)</f>
        <v>0</v>
      </c>
    </row>
    <row r="230" spans="1:9" ht="27.95" customHeight="1" x14ac:dyDescent="0.25">
      <c r="A230" s="19"/>
      <c r="B230" s="189"/>
      <c r="C230" s="21"/>
      <c r="D230" s="203" t="s">
        <v>557</v>
      </c>
      <c r="E230" s="21"/>
      <c r="F230" s="171">
        <f>I230</f>
        <v>0</v>
      </c>
      <c r="G230" s="33"/>
      <c r="I230" s="164">
        <f>COUNTIF(I$9:I$221,1)</f>
        <v>0</v>
      </c>
    </row>
    <row r="231" spans="1:9" ht="27.95" customHeight="1" x14ac:dyDescent="0.25">
      <c r="A231" s="19"/>
      <c r="B231" s="189"/>
      <c r="C231" s="21"/>
      <c r="D231" s="203" t="s">
        <v>558</v>
      </c>
      <c r="E231" s="21"/>
      <c r="F231" s="172">
        <f>I231</f>
        <v>0</v>
      </c>
      <c r="G231" s="33"/>
      <c r="I231" s="164">
        <f>COUNTIF(I$9:I$221,0)</f>
        <v>0</v>
      </c>
    </row>
    <row r="232" spans="1:9" ht="9.9499999999999993" customHeight="1" x14ac:dyDescent="0.25">
      <c r="A232" s="24"/>
      <c r="B232" s="157"/>
      <c r="C232" s="25"/>
      <c r="D232" s="173"/>
      <c r="E232" s="25"/>
      <c r="F232" s="36"/>
      <c r="G232" s="37"/>
    </row>
  </sheetData>
  <sheetProtection algorithmName="SHA-512" hashValue="yDk7p+6J2T9qb5cwcEYPp7rVsE0pmHszE+s+EfkneCkrCNgFBxxfyD8pYT0cDN0G/Tj1K4bTtTrmuWwtSCtySA==" saltValue="GozAZ05Oy3KnCjvomRu9JQ==" spinCount="100000" sheet="1" objects="1" scenarios="1"/>
  <mergeCells count="3">
    <mergeCell ref="B2:F2"/>
    <mergeCell ref="B4:F4"/>
    <mergeCell ref="D6:F6"/>
  </mergeCells>
  <conditionalFormatting sqref="F11">
    <cfRule type="cellIs" dxfId="159" priority="157" operator="equal">
      <formula>1</formula>
    </cfRule>
    <cfRule type="cellIs" dxfId="158" priority="158" operator="equal">
      <formula>3</formula>
    </cfRule>
    <cfRule type="cellIs" dxfId="157" priority="159" operator="equal">
      <formula>2</formula>
    </cfRule>
    <cfRule type="cellIs" dxfId="156" priority="160" operator="equal">
      <formula>0</formula>
    </cfRule>
  </conditionalFormatting>
  <conditionalFormatting sqref="F12:F15">
    <cfRule type="cellIs" dxfId="155" priority="152" operator="equal">
      <formula>1</formula>
    </cfRule>
    <cfRule type="cellIs" dxfId="154" priority="153" operator="equal">
      <formula>3</formula>
    </cfRule>
    <cfRule type="cellIs" dxfId="153" priority="154" operator="equal">
      <formula>2</formula>
    </cfRule>
    <cfRule type="cellIs" dxfId="152" priority="155" operator="equal">
      <formula>0</formula>
    </cfRule>
  </conditionalFormatting>
  <conditionalFormatting sqref="F9">
    <cfRule type="cellIs" dxfId="151" priority="147" operator="equal">
      <formula>1</formula>
    </cfRule>
    <cfRule type="cellIs" dxfId="150" priority="148" operator="equal">
      <formula>3</formula>
    </cfRule>
    <cfRule type="cellIs" dxfId="149" priority="149" operator="equal">
      <formula>2</formula>
    </cfRule>
    <cfRule type="cellIs" dxfId="148" priority="150" operator="equal">
      <formula>0</formula>
    </cfRule>
  </conditionalFormatting>
  <conditionalFormatting sqref="F19:F25">
    <cfRule type="cellIs" dxfId="147" priority="142" operator="equal">
      <formula>1</formula>
    </cfRule>
    <cfRule type="cellIs" dxfId="146" priority="143" operator="equal">
      <formula>3</formula>
    </cfRule>
    <cfRule type="cellIs" dxfId="145" priority="144" operator="equal">
      <formula>2</formula>
    </cfRule>
    <cfRule type="cellIs" dxfId="144" priority="145" operator="equal">
      <formula>0</formula>
    </cfRule>
  </conditionalFormatting>
  <conditionalFormatting sqref="F223:F226 F215:F219 F207:F211 F198:F203 F191:F194 F183:F187 F175:F179 F167:F171 F160:F163 F152:F156 F145:F148 F139:F141 F131:F135 F122:F126 F114:F118 F106:F110 F99:F102 F91:F95 F83:F87 F75:F79 F67:F71 F59:F63 F51:F55 F44:F46 F38:F40 F29:F34">
    <cfRule type="cellIs" dxfId="143" priority="137" operator="equal">
      <formula>1</formula>
    </cfRule>
    <cfRule type="cellIs" dxfId="142" priority="138" operator="equal">
      <formula>3</formula>
    </cfRule>
    <cfRule type="cellIs" dxfId="141" priority="139" operator="equal">
      <formula>2</formula>
    </cfRule>
    <cfRule type="cellIs" dxfId="140" priority="140" operator="equal">
      <formula>0</formula>
    </cfRule>
  </conditionalFormatting>
  <conditionalFormatting sqref="F17">
    <cfRule type="cellIs" dxfId="139" priority="132" operator="equal">
      <formula>1</formula>
    </cfRule>
    <cfRule type="cellIs" dxfId="138" priority="133" operator="equal">
      <formula>3</formula>
    </cfRule>
    <cfRule type="cellIs" dxfId="137" priority="134" operator="equal">
      <formula>2</formula>
    </cfRule>
    <cfRule type="cellIs" dxfId="136" priority="135" operator="equal">
      <formula>0</formula>
    </cfRule>
  </conditionalFormatting>
  <conditionalFormatting sqref="F27">
    <cfRule type="cellIs" dxfId="135" priority="127" operator="equal">
      <formula>1</formula>
    </cfRule>
    <cfRule type="cellIs" dxfId="134" priority="128" operator="equal">
      <formula>3</formula>
    </cfRule>
    <cfRule type="cellIs" dxfId="133" priority="129" operator="equal">
      <formula>2</formula>
    </cfRule>
    <cfRule type="cellIs" dxfId="132" priority="130" operator="equal">
      <formula>0</formula>
    </cfRule>
  </conditionalFormatting>
  <conditionalFormatting sqref="F36">
    <cfRule type="cellIs" dxfId="131" priority="122" operator="equal">
      <formula>1</formula>
    </cfRule>
    <cfRule type="cellIs" dxfId="130" priority="123" operator="equal">
      <formula>3</formula>
    </cfRule>
    <cfRule type="cellIs" dxfId="129" priority="124" operator="equal">
      <formula>2</formula>
    </cfRule>
    <cfRule type="cellIs" dxfId="128" priority="125" operator="equal">
      <formula>0</formula>
    </cfRule>
  </conditionalFormatting>
  <conditionalFormatting sqref="F42">
    <cfRule type="cellIs" dxfId="127" priority="117" operator="equal">
      <formula>1</formula>
    </cfRule>
    <cfRule type="cellIs" dxfId="126" priority="118" operator="equal">
      <formula>3</formula>
    </cfRule>
    <cfRule type="cellIs" dxfId="125" priority="119" operator="equal">
      <formula>2</formula>
    </cfRule>
    <cfRule type="cellIs" dxfId="124" priority="120" operator="equal">
      <formula>0</formula>
    </cfRule>
  </conditionalFormatting>
  <conditionalFormatting sqref="F49">
    <cfRule type="cellIs" dxfId="123" priority="112" operator="equal">
      <formula>1</formula>
    </cfRule>
    <cfRule type="cellIs" dxfId="122" priority="113" operator="equal">
      <formula>3</formula>
    </cfRule>
    <cfRule type="cellIs" dxfId="121" priority="114" operator="equal">
      <formula>2</formula>
    </cfRule>
    <cfRule type="cellIs" dxfId="120" priority="115" operator="equal">
      <formula>0</formula>
    </cfRule>
  </conditionalFormatting>
  <conditionalFormatting sqref="F57">
    <cfRule type="cellIs" dxfId="119" priority="107" operator="equal">
      <formula>1</formula>
    </cfRule>
    <cfRule type="cellIs" dxfId="118" priority="108" operator="equal">
      <formula>3</formula>
    </cfRule>
    <cfRule type="cellIs" dxfId="117" priority="109" operator="equal">
      <formula>2</formula>
    </cfRule>
    <cfRule type="cellIs" dxfId="116" priority="110" operator="equal">
      <formula>0</formula>
    </cfRule>
  </conditionalFormatting>
  <conditionalFormatting sqref="F65">
    <cfRule type="cellIs" dxfId="115" priority="102" operator="equal">
      <formula>1</formula>
    </cfRule>
    <cfRule type="cellIs" dxfId="114" priority="103" operator="equal">
      <formula>3</formula>
    </cfRule>
    <cfRule type="cellIs" dxfId="113" priority="104" operator="equal">
      <formula>2</formula>
    </cfRule>
    <cfRule type="cellIs" dxfId="112" priority="105" operator="equal">
      <formula>0</formula>
    </cfRule>
  </conditionalFormatting>
  <conditionalFormatting sqref="F73">
    <cfRule type="cellIs" dxfId="111" priority="97" operator="equal">
      <formula>1</formula>
    </cfRule>
    <cfRule type="cellIs" dxfId="110" priority="98" operator="equal">
      <formula>3</formula>
    </cfRule>
    <cfRule type="cellIs" dxfId="109" priority="99" operator="equal">
      <formula>2</formula>
    </cfRule>
    <cfRule type="cellIs" dxfId="108" priority="100" operator="equal">
      <formula>0</formula>
    </cfRule>
  </conditionalFormatting>
  <conditionalFormatting sqref="F81">
    <cfRule type="cellIs" dxfId="107" priority="92" operator="equal">
      <formula>1</formula>
    </cfRule>
    <cfRule type="cellIs" dxfId="106" priority="93" operator="equal">
      <formula>3</formula>
    </cfRule>
    <cfRule type="cellIs" dxfId="105" priority="94" operator="equal">
      <formula>2</formula>
    </cfRule>
    <cfRule type="cellIs" dxfId="104" priority="95" operator="equal">
      <formula>0</formula>
    </cfRule>
  </conditionalFormatting>
  <conditionalFormatting sqref="F89">
    <cfRule type="cellIs" dxfId="103" priority="87" operator="equal">
      <formula>1</formula>
    </cfRule>
    <cfRule type="cellIs" dxfId="102" priority="88" operator="equal">
      <formula>3</formula>
    </cfRule>
    <cfRule type="cellIs" dxfId="101" priority="89" operator="equal">
      <formula>2</formula>
    </cfRule>
    <cfRule type="cellIs" dxfId="100" priority="90" operator="equal">
      <formula>0</formula>
    </cfRule>
  </conditionalFormatting>
  <conditionalFormatting sqref="F97">
    <cfRule type="cellIs" dxfId="99" priority="82" operator="equal">
      <formula>1</formula>
    </cfRule>
    <cfRule type="cellIs" dxfId="98" priority="83" operator="equal">
      <formula>3</formula>
    </cfRule>
    <cfRule type="cellIs" dxfId="97" priority="84" operator="equal">
      <formula>2</formula>
    </cfRule>
    <cfRule type="cellIs" dxfId="96" priority="85" operator="equal">
      <formula>0</formula>
    </cfRule>
  </conditionalFormatting>
  <conditionalFormatting sqref="F104">
    <cfRule type="cellIs" dxfId="95" priority="77" operator="equal">
      <formula>1</formula>
    </cfRule>
    <cfRule type="cellIs" dxfId="94" priority="78" operator="equal">
      <formula>3</formula>
    </cfRule>
    <cfRule type="cellIs" dxfId="93" priority="79" operator="equal">
      <formula>2</formula>
    </cfRule>
    <cfRule type="cellIs" dxfId="92" priority="80" operator="equal">
      <formula>0</formula>
    </cfRule>
  </conditionalFormatting>
  <conditionalFormatting sqref="F112">
    <cfRule type="cellIs" dxfId="91" priority="72" operator="equal">
      <formula>1</formula>
    </cfRule>
    <cfRule type="cellIs" dxfId="90" priority="73" operator="equal">
      <formula>3</formula>
    </cfRule>
    <cfRule type="cellIs" dxfId="89" priority="74" operator="equal">
      <formula>2</formula>
    </cfRule>
    <cfRule type="cellIs" dxfId="88" priority="75" operator="equal">
      <formula>0</formula>
    </cfRule>
  </conditionalFormatting>
  <conditionalFormatting sqref="F120">
    <cfRule type="cellIs" dxfId="87" priority="67" operator="equal">
      <formula>1</formula>
    </cfRule>
    <cfRule type="cellIs" dxfId="86" priority="68" operator="equal">
      <formula>3</formula>
    </cfRule>
    <cfRule type="cellIs" dxfId="85" priority="69" operator="equal">
      <formula>2</formula>
    </cfRule>
    <cfRule type="cellIs" dxfId="84" priority="70" operator="equal">
      <formula>0</formula>
    </cfRule>
  </conditionalFormatting>
  <conditionalFormatting sqref="F129">
    <cfRule type="cellIs" dxfId="83" priority="62" operator="equal">
      <formula>1</formula>
    </cfRule>
    <cfRule type="cellIs" dxfId="82" priority="63" operator="equal">
      <formula>3</formula>
    </cfRule>
    <cfRule type="cellIs" dxfId="81" priority="64" operator="equal">
      <formula>2</formula>
    </cfRule>
    <cfRule type="cellIs" dxfId="80" priority="65" operator="equal">
      <formula>0</formula>
    </cfRule>
  </conditionalFormatting>
  <conditionalFormatting sqref="F137">
    <cfRule type="cellIs" dxfId="79" priority="57" operator="equal">
      <formula>1</formula>
    </cfRule>
    <cfRule type="cellIs" dxfId="78" priority="58" operator="equal">
      <formula>3</formula>
    </cfRule>
    <cfRule type="cellIs" dxfId="77" priority="59" operator="equal">
      <formula>2</formula>
    </cfRule>
    <cfRule type="cellIs" dxfId="76" priority="60" operator="equal">
      <formula>0</formula>
    </cfRule>
  </conditionalFormatting>
  <conditionalFormatting sqref="F143">
    <cfRule type="cellIs" dxfId="75" priority="52" operator="equal">
      <formula>1</formula>
    </cfRule>
    <cfRule type="cellIs" dxfId="74" priority="53" operator="equal">
      <formula>3</formula>
    </cfRule>
    <cfRule type="cellIs" dxfId="73" priority="54" operator="equal">
      <formula>2</formula>
    </cfRule>
    <cfRule type="cellIs" dxfId="72" priority="55" operator="equal">
      <formula>0</formula>
    </cfRule>
  </conditionalFormatting>
  <conditionalFormatting sqref="F150">
    <cfRule type="cellIs" dxfId="71" priority="47" operator="equal">
      <formula>1</formula>
    </cfRule>
    <cfRule type="cellIs" dxfId="70" priority="48" operator="equal">
      <formula>3</formula>
    </cfRule>
    <cfRule type="cellIs" dxfId="69" priority="49" operator="equal">
      <formula>2</formula>
    </cfRule>
    <cfRule type="cellIs" dxfId="68" priority="50" operator="equal">
      <formula>0</formula>
    </cfRule>
  </conditionalFormatting>
  <conditionalFormatting sqref="F158">
    <cfRule type="cellIs" dxfId="67" priority="42" operator="equal">
      <formula>1</formula>
    </cfRule>
    <cfRule type="cellIs" dxfId="66" priority="43" operator="equal">
      <formula>3</formula>
    </cfRule>
    <cfRule type="cellIs" dxfId="65" priority="44" operator="equal">
      <formula>2</formula>
    </cfRule>
    <cfRule type="cellIs" dxfId="64" priority="45" operator="equal">
      <formula>0</formula>
    </cfRule>
  </conditionalFormatting>
  <conditionalFormatting sqref="F165">
    <cfRule type="cellIs" dxfId="63" priority="37" operator="equal">
      <formula>1</formula>
    </cfRule>
    <cfRule type="cellIs" dxfId="62" priority="38" operator="equal">
      <formula>3</formula>
    </cfRule>
    <cfRule type="cellIs" dxfId="61" priority="39" operator="equal">
      <formula>2</formula>
    </cfRule>
    <cfRule type="cellIs" dxfId="60" priority="40" operator="equal">
      <formula>0</formula>
    </cfRule>
  </conditionalFormatting>
  <conditionalFormatting sqref="F173">
    <cfRule type="cellIs" dxfId="59" priority="32" operator="equal">
      <formula>1</formula>
    </cfRule>
    <cfRule type="cellIs" dxfId="58" priority="33" operator="equal">
      <formula>3</formula>
    </cfRule>
    <cfRule type="cellIs" dxfId="57" priority="34" operator="equal">
      <formula>2</formula>
    </cfRule>
    <cfRule type="cellIs" dxfId="56" priority="35" operator="equal">
      <formula>0</formula>
    </cfRule>
  </conditionalFormatting>
  <conditionalFormatting sqref="F181">
    <cfRule type="cellIs" dxfId="55" priority="27" operator="equal">
      <formula>1</formula>
    </cfRule>
    <cfRule type="cellIs" dxfId="54" priority="28" operator="equal">
      <formula>3</formula>
    </cfRule>
    <cfRule type="cellIs" dxfId="53" priority="29" operator="equal">
      <formula>2</formula>
    </cfRule>
    <cfRule type="cellIs" dxfId="52" priority="30" operator="equal">
      <formula>0</formula>
    </cfRule>
  </conditionalFormatting>
  <conditionalFormatting sqref="F189">
    <cfRule type="cellIs" dxfId="51" priority="22" operator="equal">
      <formula>1</formula>
    </cfRule>
    <cfRule type="cellIs" dxfId="50" priority="23" operator="equal">
      <formula>3</formula>
    </cfRule>
    <cfRule type="cellIs" dxfId="49" priority="24" operator="equal">
      <formula>2</formula>
    </cfRule>
    <cfRule type="cellIs" dxfId="48" priority="25" operator="equal">
      <formula>0</formula>
    </cfRule>
  </conditionalFormatting>
  <conditionalFormatting sqref="F196">
    <cfRule type="cellIs" dxfId="47" priority="17" operator="equal">
      <formula>1</formula>
    </cfRule>
    <cfRule type="cellIs" dxfId="46" priority="18" operator="equal">
      <formula>3</formula>
    </cfRule>
    <cfRule type="cellIs" dxfId="45" priority="19" operator="equal">
      <formula>2</formula>
    </cfRule>
    <cfRule type="cellIs" dxfId="44" priority="20" operator="equal">
      <formula>0</formula>
    </cfRule>
  </conditionalFormatting>
  <conditionalFormatting sqref="F205">
    <cfRule type="cellIs" dxfId="43" priority="12" operator="equal">
      <formula>1</formula>
    </cfRule>
    <cfRule type="cellIs" dxfId="42" priority="13" operator="equal">
      <formula>3</formula>
    </cfRule>
    <cfRule type="cellIs" dxfId="41" priority="14" operator="equal">
      <formula>2</formula>
    </cfRule>
    <cfRule type="cellIs" dxfId="40" priority="15" operator="equal">
      <formula>0</formula>
    </cfRule>
  </conditionalFormatting>
  <conditionalFormatting sqref="F213">
    <cfRule type="cellIs" dxfId="39" priority="7" operator="equal">
      <formula>1</formula>
    </cfRule>
    <cfRule type="cellIs" dxfId="38" priority="8" operator="equal">
      <formula>3</formula>
    </cfRule>
    <cfRule type="cellIs" dxfId="37" priority="9" operator="equal">
      <formula>2</formula>
    </cfRule>
    <cfRule type="cellIs" dxfId="36" priority="10" operator="equal">
      <formula>0</formula>
    </cfRule>
  </conditionalFormatting>
  <conditionalFormatting sqref="F221">
    <cfRule type="cellIs" dxfId="35" priority="2" operator="equal">
      <formula>1</formula>
    </cfRule>
    <cfRule type="cellIs" dxfId="34" priority="3" operator="equal">
      <formula>3</formula>
    </cfRule>
    <cfRule type="cellIs" dxfId="33" priority="4" operator="equal">
      <formula>2</formula>
    </cfRule>
    <cfRule type="cellIs" dxfId="32" priority="5" operator="equal">
      <formula>0</formula>
    </cfRule>
  </conditionalFormatting>
  <dataValidations count="1">
    <dataValidation type="whole" allowBlank="1" showInputMessage="1" showErrorMessage="1" error="Geben Sie einen Wert von 0 bis 3 ein!" sqref="F11:F15 F19:F25 F29:F34 F38:F40 F44:F46 F51:F55 F59:F63 F67:F71 F75:F79 F83:F87 F91:F95 F99:F102 F106:F110 F114:F118 F122:F126 F131:F135 F139:F141 F145:F148 F152:F156 F160:F163 F167:F171 F175:F179 F183:F187 F191:F194 F198:F203 F207:F211 F215:F219 F223:F226" xr:uid="{CC8AB022-55AA-4665-AAD2-AC6CFAA64BAF}">
      <formula1>0</formula1>
      <formula2>3</formula2>
    </dataValidation>
  </dataValidations>
  <printOptions horizontalCentered="1"/>
  <pageMargins left="0.39370078740157483" right="0.39370078740157483" top="1.5748031496062993" bottom="0.59055118110236227" header="0.39370078740157483" footer="0.31496062992125984"/>
  <pageSetup paperSize="9" scale="95" fitToHeight="0" orientation="landscape" r:id="rId1"/>
  <headerFooter>
    <oddHeader>&amp;L&amp;"Verdana,Standard"&amp;9&amp;G&amp;C&amp;"Verdana,Fett"&amp;12
IPMA Level D
Recertification application
Self-assessment project management&amp;R&amp;G</oddHeader>
    <oddFooter>&amp;L&amp;"Verdana,Standard"&amp;9© VZPM&amp;C&amp;"Verdana,Standard"&amp;9&amp;F&amp;R&amp;"Verdana,Standard"&amp;9&amp;A Page &amp;P/&amp;N</oddFooter>
  </headerFooter>
  <ignoredErrors>
    <ignoredError sqref="B8" numberStoredAsText="1"/>
    <ignoredError sqref="B9:B138" twoDigitTextYear="1" numberStoredAsText="1"/>
    <ignoredError sqref="B139:B226" twoDigitTextYear="1"/>
    <ignoredError sqref="F9:F222 F224:F226" unlockedFormula="1"/>
  </ignoredErrors>
  <legacyDrawingHF r:id="rId2"/>
  <extLst>
    <ext xmlns:x14="http://schemas.microsoft.com/office/spreadsheetml/2009/9/main" uri="{78C0D931-6437-407d-A8EE-F0AAD7539E65}">
      <x14:conditionalFormattings>
        <x14:conditionalFormatting xmlns:xm="http://schemas.microsoft.com/office/excel/2006/main">
          <x14:cfRule type="notContainsText" priority="156" operator="notContains" id="{ECD35EAE-BC85-4EB8-9CC3-65B6277CB972}">
            <xm:f>ISERROR(SEARCH("",F11))</xm:f>
            <xm:f>""</xm:f>
            <x14:dxf>
              <fill>
                <patternFill>
                  <bgColor theme="0"/>
                </patternFill>
              </fill>
            </x14:dxf>
          </x14:cfRule>
          <xm:sqref>F11</xm:sqref>
        </x14:conditionalFormatting>
        <x14:conditionalFormatting xmlns:xm="http://schemas.microsoft.com/office/excel/2006/main">
          <x14:cfRule type="notContainsText" priority="151" operator="notContains" id="{F434AF90-49BE-4EDC-902C-DE37C25843DA}">
            <xm:f>ISERROR(SEARCH("",F12))</xm:f>
            <xm:f>""</xm:f>
            <x14:dxf>
              <fill>
                <patternFill>
                  <bgColor theme="0"/>
                </patternFill>
              </fill>
            </x14:dxf>
          </x14:cfRule>
          <xm:sqref>F12:F15</xm:sqref>
        </x14:conditionalFormatting>
        <x14:conditionalFormatting xmlns:xm="http://schemas.microsoft.com/office/excel/2006/main">
          <x14:cfRule type="notContainsText" priority="146" operator="notContains" id="{9327ADEE-B268-4512-A6D5-6346A2093772}">
            <xm:f>ISERROR(SEARCH("",F9))</xm:f>
            <xm:f>""</xm:f>
            <x14:dxf>
              <fill>
                <patternFill>
                  <bgColor theme="0" tint="-0.14996795556505021"/>
                </patternFill>
              </fill>
            </x14:dxf>
          </x14:cfRule>
          <xm:sqref>F9</xm:sqref>
        </x14:conditionalFormatting>
        <x14:conditionalFormatting xmlns:xm="http://schemas.microsoft.com/office/excel/2006/main">
          <x14:cfRule type="notContainsText" priority="141" operator="notContains" id="{545625B9-5E14-4B9C-B303-A1AFC3089112}">
            <xm:f>ISERROR(SEARCH("",F19))</xm:f>
            <xm:f>""</xm:f>
            <x14:dxf>
              <fill>
                <patternFill>
                  <bgColor theme="0"/>
                </patternFill>
              </fill>
            </x14:dxf>
          </x14:cfRule>
          <xm:sqref>F19:F25</xm:sqref>
        </x14:conditionalFormatting>
        <x14:conditionalFormatting xmlns:xm="http://schemas.microsoft.com/office/excel/2006/main">
          <x14:cfRule type="notContainsText" priority="136" operator="notContains" id="{E4908B71-19E9-4F25-BDAC-62F9AA080924}">
            <xm:f>ISERROR(SEARCH("",F29))</xm:f>
            <xm:f>""</xm:f>
            <x14:dxf>
              <fill>
                <patternFill>
                  <bgColor theme="0"/>
                </patternFill>
              </fill>
            </x14:dxf>
          </x14:cfRule>
          <xm:sqref>F223:F226 F215:F219 F207:F211 F198:F203 F191:F194 F183:F187 F175:F179 F167:F171 F160:F163 F152:F156 F145:F148 F139:F141 F131:F135 F122:F126 F114:F118 F106:F110 F99:F102 F91:F95 F83:F87 F75:F79 F67:F71 F59:F63 F51:F55 F44:F46 F38:F40 F29:F34</xm:sqref>
        </x14:conditionalFormatting>
        <x14:conditionalFormatting xmlns:xm="http://schemas.microsoft.com/office/excel/2006/main">
          <x14:cfRule type="notContainsText" priority="131" operator="notContains" id="{316B7C12-6A0D-4FED-9133-BAEA1C5B3B5D}">
            <xm:f>ISERROR(SEARCH("",F17))</xm:f>
            <xm:f>""</xm:f>
            <x14:dxf>
              <fill>
                <patternFill>
                  <bgColor theme="0" tint="-0.14996795556505021"/>
                </patternFill>
              </fill>
            </x14:dxf>
          </x14:cfRule>
          <xm:sqref>F17</xm:sqref>
        </x14:conditionalFormatting>
        <x14:conditionalFormatting xmlns:xm="http://schemas.microsoft.com/office/excel/2006/main">
          <x14:cfRule type="notContainsText" priority="126" operator="notContains" id="{6D3802B5-588E-4822-B907-D500C52554FC}">
            <xm:f>ISERROR(SEARCH("",F27))</xm:f>
            <xm:f>""</xm:f>
            <x14:dxf>
              <fill>
                <patternFill>
                  <bgColor theme="0" tint="-0.14996795556505021"/>
                </patternFill>
              </fill>
            </x14:dxf>
          </x14:cfRule>
          <xm:sqref>F27</xm:sqref>
        </x14:conditionalFormatting>
        <x14:conditionalFormatting xmlns:xm="http://schemas.microsoft.com/office/excel/2006/main">
          <x14:cfRule type="notContainsText" priority="121" operator="notContains" id="{1C5B7985-FEDE-4CAA-9678-C99992222852}">
            <xm:f>ISERROR(SEARCH("",F36))</xm:f>
            <xm:f>""</xm:f>
            <x14:dxf>
              <fill>
                <patternFill>
                  <bgColor theme="0" tint="-0.14996795556505021"/>
                </patternFill>
              </fill>
            </x14:dxf>
          </x14:cfRule>
          <xm:sqref>F36</xm:sqref>
        </x14:conditionalFormatting>
        <x14:conditionalFormatting xmlns:xm="http://schemas.microsoft.com/office/excel/2006/main">
          <x14:cfRule type="notContainsText" priority="116" operator="notContains" id="{619BDCC1-8CE6-4B94-9860-D01D0D8D7FCC}">
            <xm:f>ISERROR(SEARCH("",F42))</xm:f>
            <xm:f>""</xm:f>
            <x14:dxf>
              <fill>
                <patternFill>
                  <bgColor theme="0" tint="-0.14996795556505021"/>
                </patternFill>
              </fill>
            </x14:dxf>
          </x14:cfRule>
          <xm:sqref>F42</xm:sqref>
        </x14:conditionalFormatting>
        <x14:conditionalFormatting xmlns:xm="http://schemas.microsoft.com/office/excel/2006/main">
          <x14:cfRule type="notContainsText" priority="111" operator="notContains" id="{1BB4139E-0861-4387-A852-73379FB34E72}">
            <xm:f>ISERROR(SEARCH("",F49))</xm:f>
            <xm:f>""</xm:f>
            <x14:dxf>
              <fill>
                <patternFill>
                  <bgColor theme="0" tint="-0.14996795556505021"/>
                </patternFill>
              </fill>
            </x14:dxf>
          </x14:cfRule>
          <xm:sqref>F49</xm:sqref>
        </x14:conditionalFormatting>
        <x14:conditionalFormatting xmlns:xm="http://schemas.microsoft.com/office/excel/2006/main">
          <x14:cfRule type="notContainsText" priority="106" operator="notContains" id="{E942A07B-EDCE-4F96-B12E-168F7F0268C2}">
            <xm:f>ISERROR(SEARCH("",F57))</xm:f>
            <xm:f>""</xm:f>
            <x14:dxf>
              <fill>
                <patternFill>
                  <bgColor theme="0" tint="-0.14996795556505021"/>
                </patternFill>
              </fill>
            </x14:dxf>
          </x14:cfRule>
          <xm:sqref>F57</xm:sqref>
        </x14:conditionalFormatting>
        <x14:conditionalFormatting xmlns:xm="http://schemas.microsoft.com/office/excel/2006/main">
          <x14:cfRule type="notContainsText" priority="101" operator="notContains" id="{CB73C010-5FEC-43D8-A34B-D019C58AFA98}">
            <xm:f>ISERROR(SEARCH("",F65))</xm:f>
            <xm:f>""</xm:f>
            <x14:dxf>
              <fill>
                <patternFill>
                  <bgColor theme="0" tint="-0.14996795556505021"/>
                </patternFill>
              </fill>
            </x14:dxf>
          </x14:cfRule>
          <xm:sqref>F65</xm:sqref>
        </x14:conditionalFormatting>
        <x14:conditionalFormatting xmlns:xm="http://schemas.microsoft.com/office/excel/2006/main">
          <x14:cfRule type="notContainsText" priority="96" operator="notContains" id="{7589D031-C138-4724-B9F3-5D0435801A2F}">
            <xm:f>ISERROR(SEARCH("",F73))</xm:f>
            <xm:f>""</xm:f>
            <x14:dxf>
              <fill>
                <patternFill>
                  <bgColor theme="0" tint="-0.14996795556505021"/>
                </patternFill>
              </fill>
            </x14:dxf>
          </x14:cfRule>
          <xm:sqref>F73</xm:sqref>
        </x14:conditionalFormatting>
        <x14:conditionalFormatting xmlns:xm="http://schemas.microsoft.com/office/excel/2006/main">
          <x14:cfRule type="notContainsText" priority="91" operator="notContains" id="{FD9F3604-8F02-4660-9AD4-422B14508D23}">
            <xm:f>ISERROR(SEARCH("",F81))</xm:f>
            <xm:f>""</xm:f>
            <x14:dxf>
              <fill>
                <patternFill>
                  <bgColor theme="0" tint="-0.14996795556505021"/>
                </patternFill>
              </fill>
            </x14:dxf>
          </x14:cfRule>
          <xm:sqref>F81</xm:sqref>
        </x14:conditionalFormatting>
        <x14:conditionalFormatting xmlns:xm="http://schemas.microsoft.com/office/excel/2006/main">
          <x14:cfRule type="notContainsText" priority="86" operator="notContains" id="{5E67D8B1-E687-44E3-8F2A-8739C87D5C53}">
            <xm:f>ISERROR(SEARCH("",F89))</xm:f>
            <xm:f>""</xm:f>
            <x14:dxf>
              <fill>
                <patternFill>
                  <bgColor theme="0" tint="-0.14996795556505021"/>
                </patternFill>
              </fill>
            </x14:dxf>
          </x14:cfRule>
          <xm:sqref>F89</xm:sqref>
        </x14:conditionalFormatting>
        <x14:conditionalFormatting xmlns:xm="http://schemas.microsoft.com/office/excel/2006/main">
          <x14:cfRule type="notContainsText" priority="81" operator="notContains" id="{9B36EED9-1CD6-42ED-AEB9-D48DF6E85275}">
            <xm:f>ISERROR(SEARCH("",F97))</xm:f>
            <xm:f>""</xm:f>
            <x14:dxf>
              <fill>
                <patternFill>
                  <bgColor theme="0" tint="-0.14996795556505021"/>
                </patternFill>
              </fill>
            </x14:dxf>
          </x14:cfRule>
          <xm:sqref>F97</xm:sqref>
        </x14:conditionalFormatting>
        <x14:conditionalFormatting xmlns:xm="http://schemas.microsoft.com/office/excel/2006/main">
          <x14:cfRule type="notContainsText" priority="76" operator="notContains" id="{FFEC50D7-48B0-4A13-A23B-FD2ACF744CD4}">
            <xm:f>ISERROR(SEARCH("",F104))</xm:f>
            <xm:f>""</xm:f>
            <x14:dxf>
              <fill>
                <patternFill>
                  <bgColor theme="0" tint="-0.14996795556505021"/>
                </patternFill>
              </fill>
            </x14:dxf>
          </x14:cfRule>
          <xm:sqref>F104</xm:sqref>
        </x14:conditionalFormatting>
        <x14:conditionalFormatting xmlns:xm="http://schemas.microsoft.com/office/excel/2006/main">
          <x14:cfRule type="notContainsText" priority="71" operator="notContains" id="{69921EAF-58D0-417E-AB62-6FECDB40F2FE}">
            <xm:f>ISERROR(SEARCH("",F112))</xm:f>
            <xm:f>""</xm:f>
            <x14:dxf>
              <fill>
                <patternFill>
                  <bgColor theme="0" tint="-0.14996795556505021"/>
                </patternFill>
              </fill>
            </x14:dxf>
          </x14:cfRule>
          <xm:sqref>F112</xm:sqref>
        </x14:conditionalFormatting>
        <x14:conditionalFormatting xmlns:xm="http://schemas.microsoft.com/office/excel/2006/main">
          <x14:cfRule type="notContainsText" priority="66" operator="notContains" id="{BB42D248-82EF-4A83-9A9F-FC9EA4ABF82E}">
            <xm:f>ISERROR(SEARCH("",F120))</xm:f>
            <xm:f>""</xm:f>
            <x14:dxf>
              <fill>
                <patternFill>
                  <bgColor theme="0" tint="-0.14996795556505021"/>
                </patternFill>
              </fill>
            </x14:dxf>
          </x14:cfRule>
          <xm:sqref>F120</xm:sqref>
        </x14:conditionalFormatting>
        <x14:conditionalFormatting xmlns:xm="http://schemas.microsoft.com/office/excel/2006/main">
          <x14:cfRule type="notContainsText" priority="61" operator="notContains" id="{EB9D2BAE-125D-4D33-BE6A-9A6A7BC61DDA}">
            <xm:f>ISERROR(SEARCH("",F129))</xm:f>
            <xm:f>""</xm:f>
            <x14:dxf>
              <fill>
                <patternFill>
                  <bgColor theme="0" tint="-0.14996795556505021"/>
                </patternFill>
              </fill>
            </x14:dxf>
          </x14:cfRule>
          <xm:sqref>F129</xm:sqref>
        </x14:conditionalFormatting>
        <x14:conditionalFormatting xmlns:xm="http://schemas.microsoft.com/office/excel/2006/main">
          <x14:cfRule type="notContainsText" priority="56" operator="notContains" id="{779DF5EC-CFAA-4595-AC96-92C21DA61757}">
            <xm:f>ISERROR(SEARCH("",F137))</xm:f>
            <xm:f>""</xm:f>
            <x14:dxf>
              <fill>
                <patternFill>
                  <bgColor theme="0" tint="-0.14996795556505021"/>
                </patternFill>
              </fill>
            </x14:dxf>
          </x14:cfRule>
          <xm:sqref>F137</xm:sqref>
        </x14:conditionalFormatting>
        <x14:conditionalFormatting xmlns:xm="http://schemas.microsoft.com/office/excel/2006/main">
          <x14:cfRule type="notContainsText" priority="51" operator="notContains" id="{D258F6C7-94B6-455F-B014-63742672DEAB}">
            <xm:f>ISERROR(SEARCH("",F143))</xm:f>
            <xm:f>""</xm:f>
            <x14:dxf>
              <fill>
                <patternFill>
                  <bgColor theme="0" tint="-0.14996795556505021"/>
                </patternFill>
              </fill>
            </x14:dxf>
          </x14:cfRule>
          <xm:sqref>F143</xm:sqref>
        </x14:conditionalFormatting>
        <x14:conditionalFormatting xmlns:xm="http://schemas.microsoft.com/office/excel/2006/main">
          <x14:cfRule type="notContainsText" priority="46" operator="notContains" id="{94966D05-68F1-4FCC-BBC6-41E8C75CE460}">
            <xm:f>ISERROR(SEARCH("",F150))</xm:f>
            <xm:f>""</xm:f>
            <x14:dxf>
              <fill>
                <patternFill>
                  <bgColor theme="0" tint="-0.14996795556505021"/>
                </patternFill>
              </fill>
            </x14:dxf>
          </x14:cfRule>
          <xm:sqref>F150</xm:sqref>
        </x14:conditionalFormatting>
        <x14:conditionalFormatting xmlns:xm="http://schemas.microsoft.com/office/excel/2006/main">
          <x14:cfRule type="notContainsText" priority="41" operator="notContains" id="{4E269833-9845-434B-AA85-5906F26B81C1}">
            <xm:f>ISERROR(SEARCH("",F158))</xm:f>
            <xm:f>""</xm:f>
            <x14:dxf>
              <fill>
                <patternFill>
                  <bgColor theme="0" tint="-0.14996795556505021"/>
                </patternFill>
              </fill>
            </x14:dxf>
          </x14:cfRule>
          <xm:sqref>F158</xm:sqref>
        </x14:conditionalFormatting>
        <x14:conditionalFormatting xmlns:xm="http://schemas.microsoft.com/office/excel/2006/main">
          <x14:cfRule type="notContainsText" priority="36" operator="notContains" id="{2684983A-CA74-43FF-A4B3-4CA72C97EBBE}">
            <xm:f>ISERROR(SEARCH("",F165))</xm:f>
            <xm:f>""</xm:f>
            <x14:dxf>
              <fill>
                <patternFill>
                  <bgColor theme="0" tint="-0.14996795556505021"/>
                </patternFill>
              </fill>
            </x14:dxf>
          </x14:cfRule>
          <xm:sqref>F165</xm:sqref>
        </x14:conditionalFormatting>
        <x14:conditionalFormatting xmlns:xm="http://schemas.microsoft.com/office/excel/2006/main">
          <x14:cfRule type="notContainsText" priority="31" operator="notContains" id="{CCEEF935-11A0-4602-AE9F-B5B21A39D57A}">
            <xm:f>ISERROR(SEARCH("",F173))</xm:f>
            <xm:f>""</xm:f>
            <x14:dxf>
              <fill>
                <patternFill>
                  <bgColor theme="0" tint="-0.14996795556505021"/>
                </patternFill>
              </fill>
            </x14:dxf>
          </x14:cfRule>
          <xm:sqref>F173</xm:sqref>
        </x14:conditionalFormatting>
        <x14:conditionalFormatting xmlns:xm="http://schemas.microsoft.com/office/excel/2006/main">
          <x14:cfRule type="notContainsText" priority="26" operator="notContains" id="{EFEA6F34-5CF0-451F-B597-C26A4A6429A5}">
            <xm:f>ISERROR(SEARCH("",F181))</xm:f>
            <xm:f>""</xm:f>
            <x14:dxf>
              <fill>
                <patternFill>
                  <bgColor theme="0" tint="-0.14996795556505021"/>
                </patternFill>
              </fill>
            </x14:dxf>
          </x14:cfRule>
          <xm:sqref>F181</xm:sqref>
        </x14:conditionalFormatting>
        <x14:conditionalFormatting xmlns:xm="http://schemas.microsoft.com/office/excel/2006/main">
          <x14:cfRule type="notContainsText" priority="21" operator="notContains" id="{0FED0D2D-8DBF-4F5E-9E03-74CC3B683F73}">
            <xm:f>ISERROR(SEARCH("",F189))</xm:f>
            <xm:f>""</xm:f>
            <x14:dxf>
              <fill>
                <patternFill>
                  <bgColor theme="0" tint="-0.14996795556505021"/>
                </patternFill>
              </fill>
            </x14:dxf>
          </x14:cfRule>
          <xm:sqref>F189</xm:sqref>
        </x14:conditionalFormatting>
        <x14:conditionalFormatting xmlns:xm="http://schemas.microsoft.com/office/excel/2006/main">
          <x14:cfRule type="notContainsText" priority="16" operator="notContains" id="{F820DA78-0E3E-4752-AACF-A498129150B0}">
            <xm:f>ISERROR(SEARCH("",F196))</xm:f>
            <xm:f>""</xm:f>
            <x14:dxf>
              <fill>
                <patternFill>
                  <bgColor theme="0" tint="-0.14996795556505021"/>
                </patternFill>
              </fill>
            </x14:dxf>
          </x14:cfRule>
          <xm:sqref>F196</xm:sqref>
        </x14:conditionalFormatting>
        <x14:conditionalFormatting xmlns:xm="http://schemas.microsoft.com/office/excel/2006/main">
          <x14:cfRule type="notContainsText" priority="11" operator="notContains" id="{3C958E48-7659-4EAE-85F6-E2358D6BF70F}">
            <xm:f>ISERROR(SEARCH("",F205))</xm:f>
            <xm:f>""</xm:f>
            <x14:dxf>
              <fill>
                <patternFill>
                  <bgColor theme="0" tint="-0.14996795556505021"/>
                </patternFill>
              </fill>
            </x14:dxf>
          </x14:cfRule>
          <xm:sqref>F205</xm:sqref>
        </x14:conditionalFormatting>
        <x14:conditionalFormatting xmlns:xm="http://schemas.microsoft.com/office/excel/2006/main">
          <x14:cfRule type="notContainsText" priority="6" operator="notContains" id="{488CAC08-CA75-42ED-A0F5-EFB76324A7DD}">
            <xm:f>ISERROR(SEARCH("",F213))</xm:f>
            <xm:f>""</xm:f>
            <x14:dxf>
              <fill>
                <patternFill>
                  <bgColor theme="0" tint="-0.14996795556505021"/>
                </patternFill>
              </fill>
            </x14:dxf>
          </x14:cfRule>
          <xm:sqref>F213</xm:sqref>
        </x14:conditionalFormatting>
        <x14:conditionalFormatting xmlns:xm="http://schemas.microsoft.com/office/excel/2006/main">
          <x14:cfRule type="notContainsText" priority="1" operator="notContains" id="{422FA8D9-285D-4292-80F4-7B47CE8BC9BA}">
            <xm:f>ISERROR(SEARCH("",F221))</xm:f>
            <xm:f>""</xm:f>
            <x14:dxf>
              <fill>
                <patternFill>
                  <bgColor theme="0" tint="-0.14996795556505021"/>
                </patternFill>
              </fill>
            </x14:dxf>
          </x14:cfRule>
          <xm:sqref>F221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2"/>
  <dimension ref="A1:E20"/>
  <sheetViews>
    <sheetView showGridLines="0" zoomScaleNormal="100" workbookViewId="0"/>
  </sheetViews>
  <sheetFormatPr baseColWidth="10" defaultColWidth="11.42578125" defaultRowHeight="18" customHeight="1" x14ac:dyDescent="0.25"/>
  <cols>
    <col min="1" max="1" width="22.7109375" style="3" customWidth="1"/>
    <col min="2" max="2" width="12.7109375" style="3" customWidth="1"/>
    <col min="3" max="3" width="22.5703125" style="3" bestFit="1" customWidth="1"/>
    <col min="4" max="5" width="24.7109375" style="3" customWidth="1"/>
    <col min="6" max="16384" width="11.42578125" style="3"/>
  </cols>
  <sheetData>
    <row r="1" spans="1:5" ht="9.9499999999999993" customHeight="1" x14ac:dyDescent="0.25"/>
    <row r="2" spans="1:5" ht="18" customHeight="1" x14ac:dyDescent="0.25">
      <c r="A2" s="204" t="s">
        <v>559</v>
      </c>
      <c r="B2" s="304" t="s">
        <v>1</v>
      </c>
      <c r="C2" s="304"/>
      <c r="D2" s="304"/>
      <c r="E2" s="304"/>
    </row>
    <row r="3" spans="1:5" ht="18" customHeight="1" x14ac:dyDescent="0.25">
      <c r="A3" s="204" t="s">
        <v>560</v>
      </c>
      <c r="B3" s="305" t="s">
        <v>574</v>
      </c>
      <c r="C3" s="304"/>
      <c r="D3" s="304"/>
      <c r="E3" s="304"/>
    </row>
    <row r="4" spans="1:5" ht="18" customHeight="1" x14ac:dyDescent="0.25">
      <c r="A4" s="204" t="s">
        <v>561</v>
      </c>
      <c r="B4" s="306" t="s">
        <v>207</v>
      </c>
      <c r="C4" s="307"/>
      <c r="D4" s="307"/>
      <c r="E4" s="307"/>
    </row>
    <row r="5" spans="1:5" ht="18" customHeight="1" x14ac:dyDescent="0.25">
      <c r="A5" s="204" t="s">
        <v>3</v>
      </c>
      <c r="B5" s="308">
        <v>8.1</v>
      </c>
      <c r="C5" s="308"/>
      <c r="D5" s="308"/>
      <c r="E5" s="308"/>
    </row>
    <row r="6" spans="1:5" ht="18" customHeight="1" x14ac:dyDescent="0.25">
      <c r="A6" s="204" t="s">
        <v>562</v>
      </c>
      <c r="B6" s="309" t="s">
        <v>606</v>
      </c>
      <c r="C6" s="304"/>
      <c r="D6" s="304"/>
      <c r="E6" s="304"/>
    </row>
    <row r="7" spans="1:5" ht="18" customHeight="1" x14ac:dyDescent="0.25">
      <c r="A7" s="204" t="s">
        <v>563</v>
      </c>
      <c r="B7" s="310" t="str">
        <f ca="1">MID(CELL("DATEINAME"),FIND("[",CELL("DATEINAME"))+1,FIND("]",CELL("DATEINAME"))-FIND("[",CELL("DATEINAME"))-6)</f>
        <v>VZPM_PMLD_Rezertifizierungsantrag_V8.1_EN</v>
      </c>
      <c r="C7" s="310"/>
      <c r="D7" s="310"/>
      <c r="E7" s="310"/>
    </row>
    <row r="9" spans="1:5" ht="18" customHeight="1" x14ac:dyDescent="0.25">
      <c r="A9" s="4" t="s">
        <v>564</v>
      </c>
    </row>
    <row r="10" spans="1:5" ht="9.9499999999999993" customHeight="1" x14ac:dyDescent="0.25">
      <c r="A10" s="198"/>
    </row>
    <row r="11" spans="1:5" ht="18" customHeight="1" x14ac:dyDescent="0.25">
      <c r="A11" s="204" t="s">
        <v>565</v>
      </c>
      <c r="B11" s="205" t="s">
        <v>569</v>
      </c>
      <c r="C11" s="204" t="s">
        <v>570</v>
      </c>
      <c r="D11" s="204" t="s">
        <v>571</v>
      </c>
      <c r="E11" s="204" t="s">
        <v>572</v>
      </c>
    </row>
    <row r="12" spans="1:5" ht="18" customHeight="1" x14ac:dyDescent="0.25">
      <c r="A12" s="208" t="s">
        <v>566</v>
      </c>
      <c r="B12" s="209">
        <v>43433</v>
      </c>
      <c r="C12" s="208" t="s">
        <v>575</v>
      </c>
      <c r="D12" s="208" t="s">
        <v>577</v>
      </c>
      <c r="E12" s="210"/>
    </row>
    <row r="13" spans="1:5" ht="18" customHeight="1" x14ac:dyDescent="0.25">
      <c r="A13" s="208" t="s">
        <v>567</v>
      </c>
      <c r="B13" s="209">
        <v>43465</v>
      </c>
      <c r="C13" s="208" t="s">
        <v>576</v>
      </c>
      <c r="D13" s="210" t="s">
        <v>1</v>
      </c>
      <c r="E13" s="210"/>
    </row>
    <row r="14" spans="1:5" ht="18" customHeight="1" x14ac:dyDescent="0.25">
      <c r="A14" s="198"/>
    </row>
    <row r="15" spans="1:5" ht="18" customHeight="1" x14ac:dyDescent="0.25">
      <c r="A15" s="4" t="s">
        <v>568</v>
      </c>
      <c r="D15" s="5"/>
    </row>
    <row r="16" spans="1:5" ht="9.9499999999999993" customHeight="1" x14ac:dyDescent="0.25">
      <c r="A16" s="198"/>
    </row>
    <row r="17" spans="1:5" ht="18" customHeight="1" x14ac:dyDescent="0.25">
      <c r="A17" s="204" t="s">
        <v>569</v>
      </c>
      <c r="B17" s="27" t="s">
        <v>3</v>
      </c>
      <c r="C17" s="204" t="s">
        <v>238</v>
      </c>
      <c r="D17" s="303" t="s">
        <v>573</v>
      </c>
      <c r="E17" s="303"/>
    </row>
    <row r="18" spans="1:5" s="213" customFormat="1" ht="18" customHeight="1" x14ac:dyDescent="0.25">
      <c r="A18" s="216">
        <v>43595</v>
      </c>
      <c r="B18" s="211">
        <v>8.1</v>
      </c>
      <c r="C18" s="217" t="s">
        <v>580</v>
      </c>
      <c r="D18" s="218" t="s">
        <v>581</v>
      </c>
      <c r="E18" s="212"/>
    </row>
    <row r="19" spans="1:5" s="213" customFormat="1" ht="18" customHeight="1" x14ac:dyDescent="0.25">
      <c r="A19" s="214">
        <v>43464</v>
      </c>
      <c r="B19" s="215">
        <v>8</v>
      </c>
      <c r="C19" s="210" t="s">
        <v>1</v>
      </c>
      <c r="D19" s="301" t="s">
        <v>578</v>
      </c>
      <c r="E19" s="302"/>
    </row>
    <row r="20" spans="1:5" ht="18" customHeight="1" x14ac:dyDescent="0.25">
      <c r="A20" s="139"/>
      <c r="B20" s="140"/>
      <c r="C20" s="141"/>
      <c r="D20" s="142"/>
      <c r="E20" s="141"/>
    </row>
  </sheetData>
  <sheetProtection algorithmName="SHA-512" hashValue="FvDzCp3EltQvE5U8PLeHqt6UHUjE6JHX8ZlcAwXN//cD8I6aZ+XbYPn4NqbE7+Gwekw2PjyMULTnbFrfsvTYjQ==" saltValue="BT2ykt5pC3lpbnvtmDng8Q==" spinCount="100000" sheet="1" objects="1" scenarios="1"/>
  <mergeCells count="8">
    <mergeCell ref="D19:E19"/>
    <mergeCell ref="D17:E17"/>
    <mergeCell ref="B2:E2"/>
    <mergeCell ref="B3:E3"/>
    <mergeCell ref="B4:E4"/>
    <mergeCell ref="B5:E5"/>
    <mergeCell ref="B6:E6"/>
    <mergeCell ref="B7:E7"/>
  </mergeCells>
  <printOptions horizontalCentered="1"/>
  <pageMargins left="0.39370078740157483" right="0.39370078740157483" top="1.3779527559055118" bottom="0.59055118110236227" header="0.19685039370078741" footer="0.31496062992125984"/>
  <pageSetup paperSize="9" orientation="landscape" r:id="rId1"/>
  <headerFooter>
    <oddHeader>&amp;L&amp;"Verdana,Standard"&amp;9&amp;G&amp;C&amp;"Verdana,Fett"&amp;12
IPMA Level D
Recertification application
Administrative methodology&amp;R&amp;G</oddHeader>
    <oddFooter>&amp;L&amp;"Verdana,Standard"&amp;9© VZPM&amp;C&amp;"Verdana,Standard"&amp;9&amp;F&amp;R&amp;"Verdana,Standard"&amp;9&amp;A Page &amp;P/&amp;N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21"/>
  <dimension ref="A1:B123"/>
  <sheetViews>
    <sheetView zoomScaleNormal="100" workbookViewId="0"/>
  </sheetViews>
  <sheetFormatPr baseColWidth="10" defaultColWidth="11.42578125" defaultRowHeight="18" customHeight="1" x14ac:dyDescent="0.25"/>
  <cols>
    <col min="1" max="1" width="24" style="2" customWidth="1"/>
    <col min="2" max="2" width="74.28515625" style="2" bestFit="1" customWidth="1"/>
    <col min="3" max="3" width="27.140625" style="2" bestFit="1" customWidth="1"/>
    <col min="4" max="16384" width="11.42578125" style="2"/>
  </cols>
  <sheetData>
    <row r="1" spans="1:2" ht="18" customHeight="1" x14ac:dyDescent="0.25">
      <c r="A1" s="15" t="s">
        <v>8</v>
      </c>
      <c r="B1" s="15" t="s">
        <v>257</v>
      </c>
    </row>
    <row r="2" spans="1:2" ht="18" customHeight="1" x14ac:dyDescent="0.25">
      <c r="B2" s="15" t="s">
        <v>258</v>
      </c>
    </row>
    <row r="3" spans="1:2" ht="18" customHeight="1" x14ac:dyDescent="0.25">
      <c r="B3" s="15"/>
    </row>
    <row r="4" spans="1:2" ht="18" customHeight="1" x14ac:dyDescent="0.25">
      <c r="A4" s="15" t="s">
        <v>9</v>
      </c>
      <c r="B4" s="15" t="s">
        <v>259</v>
      </c>
    </row>
    <row r="5" spans="1:2" ht="18" customHeight="1" x14ac:dyDescent="0.25">
      <c r="B5" s="15" t="s">
        <v>260</v>
      </c>
    </row>
    <row r="6" spans="1:2" ht="18" customHeight="1" x14ac:dyDescent="0.25">
      <c r="B6" s="134" t="s">
        <v>261</v>
      </c>
    </row>
    <row r="7" spans="1:2" ht="18" customHeight="1" x14ac:dyDescent="0.25">
      <c r="B7" s="15" t="s">
        <v>262</v>
      </c>
    </row>
    <row r="8" spans="1:2" ht="18" customHeight="1" x14ac:dyDescent="0.25">
      <c r="B8" s="15" t="s">
        <v>263</v>
      </c>
    </row>
    <row r="9" spans="1:2" ht="18" customHeight="1" x14ac:dyDescent="0.25">
      <c r="B9" s="15" t="s">
        <v>264</v>
      </c>
    </row>
    <row r="10" spans="1:2" ht="18" customHeight="1" x14ac:dyDescent="0.25">
      <c r="B10" s="88" t="s">
        <v>265</v>
      </c>
    </row>
    <row r="11" spans="1:2" ht="18" customHeight="1" x14ac:dyDescent="0.25">
      <c r="B11" s="15" t="s">
        <v>266</v>
      </c>
    </row>
    <row r="12" spans="1:2" ht="18" customHeight="1" x14ac:dyDescent="0.25">
      <c r="B12" s="134" t="s">
        <v>267</v>
      </c>
    </row>
    <row r="13" spans="1:2" ht="18" customHeight="1" x14ac:dyDescent="0.25">
      <c r="B13" s="15" t="s">
        <v>268</v>
      </c>
    </row>
    <row r="14" spans="1:2" ht="18" customHeight="1" x14ac:dyDescent="0.25">
      <c r="B14" s="15" t="s">
        <v>269</v>
      </c>
    </row>
    <row r="15" spans="1:2" ht="18" customHeight="1" x14ac:dyDescent="0.25">
      <c r="B15" s="15" t="s">
        <v>270</v>
      </c>
    </row>
    <row r="16" spans="1:2" ht="18" customHeight="1" x14ac:dyDescent="0.25">
      <c r="B16" s="15" t="s">
        <v>271</v>
      </c>
    </row>
    <row r="17" spans="1:2" ht="18" customHeight="1" x14ac:dyDescent="0.25">
      <c r="B17" s="15" t="s">
        <v>272</v>
      </c>
    </row>
    <row r="19" spans="1:2" ht="18" customHeight="1" x14ac:dyDescent="0.25">
      <c r="A19" s="15" t="s">
        <v>10</v>
      </c>
      <c r="B19" s="15" t="s">
        <v>273</v>
      </c>
    </row>
    <row r="20" spans="1:2" ht="18" customHeight="1" x14ac:dyDescent="0.25">
      <c r="A20" s="15"/>
      <c r="B20" s="15" t="s">
        <v>274</v>
      </c>
    </row>
    <row r="21" spans="1:2" ht="18" customHeight="1" x14ac:dyDescent="0.25">
      <c r="A21" s="15"/>
      <c r="B21" s="15" t="s">
        <v>275</v>
      </c>
    </row>
    <row r="23" spans="1:2" ht="18" customHeight="1" x14ac:dyDescent="0.25">
      <c r="A23" s="15" t="s">
        <v>11</v>
      </c>
      <c r="B23" s="15" t="s">
        <v>276</v>
      </c>
    </row>
    <row r="24" spans="1:2" ht="18" customHeight="1" x14ac:dyDescent="0.25">
      <c r="B24" s="15" t="s">
        <v>277</v>
      </c>
    </row>
    <row r="25" spans="1:2" ht="18" customHeight="1" x14ac:dyDescent="0.25">
      <c r="B25" s="15" t="s">
        <v>278</v>
      </c>
    </row>
    <row r="27" spans="1:2" ht="18" customHeight="1" x14ac:dyDescent="0.25">
      <c r="A27" s="42" t="s">
        <v>12</v>
      </c>
      <c r="B27" s="42" t="s">
        <v>279</v>
      </c>
    </row>
    <row r="28" spans="1:2" ht="18" customHeight="1" x14ac:dyDescent="0.25">
      <c r="B28" s="42" t="s">
        <v>14</v>
      </c>
    </row>
    <row r="29" spans="1:2" ht="18" customHeight="1" x14ac:dyDescent="0.25">
      <c r="B29" s="42" t="s">
        <v>280</v>
      </c>
    </row>
    <row r="30" spans="1:2" ht="18" customHeight="1" x14ac:dyDescent="0.25">
      <c r="B30" s="42" t="s">
        <v>13</v>
      </c>
    </row>
    <row r="32" spans="1:2" ht="18" customHeight="1" x14ac:dyDescent="0.25">
      <c r="A32" s="50" t="s">
        <v>2</v>
      </c>
      <c r="B32" s="198" t="s">
        <v>281</v>
      </c>
    </row>
    <row r="33" spans="1:2" ht="18" customHeight="1" x14ac:dyDescent="0.25">
      <c r="B33" s="198" t="s">
        <v>282</v>
      </c>
    </row>
    <row r="35" spans="1:2" ht="18" customHeight="1" x14ac:dyDescent="0.25">
      <c r="A35" s="95" t="s">
        <v>17</v>
      </c>
      <c r="B35" s="95" t="s">
        <v>18</v>
      </c>
    </row>
    <row r="36" spans="1:2" ht="18" customHeight="1" x14ac:dyDescent="0.25">
      <c r="B36" s="108" t="s">
        <v>19</v>
      </c>
    </row>
    <row r="38" spans="1:2" ht="18" customHeight="1" x14ac:dyDescent="0.25">
      <c r="A38" s="109" t="s">
        <v>24</v>
      </c>
      <c r="B38" s="109" t="s">
        <v>27</v>
      </c>
    </row>
    <row r="39" spans="1:2" ht="18" customHeight="1" x14ac:dyDescent="0.25">
      <c r="B39" s="109" t="s">
        <v>28</v>
      </c>
    </row>
    <row r="41" spans="1:2" ht="18" customHeight="1" x14ac:dyDescent="0.25">
      <c r="A41" s="134" t="s">
        <v>30</v>
      </c>
      <c r="B41" s="9" t="s">
        <v>283</v>
      </c>
    </row>
    <row r="42" spans="1:2" ht="18" customHeight="1" x14ac:dyDescent="0.25">
      <c r="B42" s="9" t="s">
        <v>285</v>
      </c>
    </row>
    <row r="43" spans="1:2" ht="18" customHeight="1" x14ac:dyDescent="0.25">
      <c r="B43" s="9" t="s">
        <v>284</v>
      </c>
    </row>
    <row r="44" spans="1:2" ht="18" customHeight="1" x14ac:dyDescent="0.25">
      <c r="B44" s="143" t="s">
        <v>286</v>
      </c>
    </row>
    <row r="45" spans="1:2" ht="18" customHeight="1" x14ac:dyDescent="0.25">
      <c r="B45" s="9" t="s">
        <v>287</v>
      </c>
    </row>
    <row r="46" spans="1:2" ht="18" customHeight="1" x14ac:dyDescent="0.25">
      <c r="B46" s="9" t="s">
        <v>288</v>
      </c>
    </row>
    <row r="47" spans="1:2" ht="18" customHeight="1" x14ac:dyDescent="0.25">
      <c r="B47" s="9" t="s">
        <v>289</v>
      </c>
    </row>
    <row r="48" spans="1:2" ht="18" customHeight="1" x14ac:dyDescent="0.25">
      <c r="B48" s="9" t="s">
        <v>290</v>
      </c>
    </row>
    <row r="49" spans="1:2" ht="18" customHeight="1" x14ac:dyDescent="0.25">
      <c r="B49" s="198" t="s">
        <v>296</v>
      </c>
    </row>
    <row r="50" spans="1:2" ht="18" customHeight="1" x14ac:dyDescent="0.25">
      <c r="B50" s="9" t="s">
        <v>291</v>
      </c>
    </row>
    <row r="51" spans="1:2" ht="18" customHeight="1" x14ac:dyDescent="0.25">
      <c r="B51" s="9" t="s">
        <v>292</v>
      </c>
    </row>
    <row r="52" spans="1:2" ht="18" customHeight="1" x14ac:dyDescent="0.25">
      <c r="B52" s="9" t="s">
        <v>293</v>
      </c>
    </row>
    <row r="53" spans="1:2" ht="18" customHeight="1" x14ac:dyDescent="0.25">
      <c r="B53" s="9" t="s">
        <v>294</v>
      </c>
    </row>
    <row r="54" spans="1:2" ht="18" customHeight="1" x14ac:dyDescent="0.25">
      <c r="B54" s="9" t="s">
        <v>295</v>
      </c>
    </row>
    <row r="55" spans="1:2" ht="18" customHeight="1" x14ac:dyDescent="0.25">
      <c r="B55" s="198" t="s">
        <v>297</v>
      </c>
    </row>
    <row r="56" spans="1:2" ht="18" customHeight="1" x14ac:dyDescent="0.25">
      <c r="B56" s="198" t="s">
        <v>298</v>
      </c>
    </row>
    <row r="58" spans="1:2" ht="18" customHeight="1" x14ac:dyDescent="0.25">
      <c r="A58" s="152" t="s">
        <v>31</v>
      </c>
      <c r="B58" s="152" t="s">
        <v>299</v>
      </c>
    </row>
    <row r="59" spans="1:2" ht="18" customHeight="1" x14ac:dyDescent="0.25">
      <c r="B59" s="152" t="s">
        <v>300</v>
      </c>
    </row>
    <row r="60" spans="1:2" ht="18" customHeight="1" x14ac:dyDescent="0.25">
      <c r="B60" s="152" t="s">
        <v>301</v>
      </c>
    </row>
    <row r="61" spans="1:2" ht="18" customHeight="1" x14ac:dyDescent="0.25">
      <c r="B61" s="152" t="s">
        <v>302</v>
      </c>
    </row>
    <row r="62" spans="1:2" ht="18" customHeight="1" x14ac:dyDescent="0.25">
      <c r="B62" s="152" t="s">
        <v>392</v>
      </c>
    </row>
    <row r="63" spans="1:2" ht="18" customHeight="1" x14ac:dyDescent="0.25">
      <c r="B63" s="152" t="s">
        <v>398</v>
      </c>
    </row>
    <row r="64" spans="1:2" ht="18" customHeight="1" x14ac:dyDescent="0.25">
      <c r="B64" s="152" t="s">
        <v>406</v>
      </c>
    </row>
    <row r="65" spans="2:2" ht="18" customHeight="1" x14ac:dyDescent="0.25">
      <c r="B65" s="152" t="s">
        <v>413</v>
      </c>
    </row>
    <row r="66" spans="2:2" ht="18" customHeight="1" x14ac:dyDescent="0.25">
      <c r="B66" s="152" t="s">
        <v>417</v>
      </c>
    </row>
    <row r="67" spans="2:2" ht="18" customHeight="1" x14ac:dyDescent="0.25">
      <c r="B67" s="152" t="s">
        <v>422</v>
      </c>
    </row>
    <row r="68" spans="2:2" ht="18" customHeight="1" x14ac:dyDescent="0.25">
      <c r="B68" s="152" t="s">
        <v>428</v>
      </c>
    </row>
    <row r="69" spans="2:2" ht="18" customHeight="1" x14ac:dyDescent="0.25">
      <c r="B69" s="152" t="s">
        <v>434</v>
      </c>
    </row>
    <row r="70" spans="2:2" ht="18" customHeight="1" x14ac:dyDescent="0.25">
      <c r="B70" s="152" t="s">
        <v>440</v>
      </c>
    </row>
    <row r="71" spans="2:2" ht="18" customHeight="1" x14ac:dyDescent="0.25">
      <c r="B71" s="152" t="s">
        <v>446</v>
      </c>
    </row>
    <row r="72" spans="2:2" ht="18" customHeight="1" x14ac:dyDescent="0.25">
      <c r="B72" s="152" t="s">
        <v>452</v>
      </c>
    </row>
    <row r="73" spans="2:2" ht="18" customHeight="1" x14ac:dyDescent="0.25">
      <c r="B73" s="152" t="s">
        <v>458</v>
      </c>
    </row>
    <row r="74" spans="2:2" ht="18" customHeight="1" x14ac:dyDescent="0.25">
      <c r="B74" s="152" t="s">
        <v>463</v>
      </c>
    </row>
    <row r="75" spans="2:2" ht="18" customHeight="1" x14ac:dyDescent="0.25">
      <c r="B75" s="152" t="s">
        <v>469</v>
      </c>
    </row>
    <row r="76" spans="2:2" ht="18" customHeight="1" x14ac:dyDescent="0.25">
      <c r="B76" s="152" t="s">
        <v>475</v>
      </c>
    </row>
    <row r="77" spans="2:2" ht="18" customHeight="1" x14ac:dyDescent="0.25">
      <c r="B77" s="206" t="s">
        <v>482</v>
      </c>
    </row>
    <row r="78" spans="2:2" ht="18" customHeight="1" x14ac:dyDescent="0.25">
      <c r="B78" s="207" t="s">
        <v>488</v>
      </c>
    </row>
    <row r="79" spans="2:2" ht="18" customHeight="1" x14ac:dyDescent="0.25">
      <c r="B79" s="153" t="s">
        <v>492</v>
      </c>
    </row>
    <row r="80" spans="2:2" ht="18" customHeight="1" x14ac:dyDescent="0.25">
      <c r="B80" s="153" t="s">
        <v>497</v>
      </c>
    </row>
    <row r="81" spans="1:2" ht="18" customHeight="1" x14ac:dyDescent="0.25">
      <c r="B81" s="152" t="s">
        <v>503</v>
      </c>
    </row>
    <row r="82" spans="1:2" ht="18" customHeight="1" x14ac:dyDescent="0.25">
      <c r="B82" s="152" t="s">
        <v>508</v>
      </c>
    </row>
    <row r="83" spans="1:2" ht="18" customHeight="1" x14ac:dyDescent="0.25">
      <c r="B83" s="152" t="s">
        <v>514</v>
      </c>
    </row>
    <row r="84" spans="1:2" ht="18" customHeight="1" x14ac:dyDescent="0.25">
      <c r="B84" s="152" t="s">
        <v>579</v>
      </c>
    </row>
    <row r="85" spans="1:2" ht="18" customHeight="1" x14ac:dyDescent="0.25">
      <c r="B85" s="207" t="s">
        <v>526</v>
      </c>
    </row>
    <row r="86" spans="1:2" ht="18" customHeight="1" x14ac:dyDescent="0.25">
      <c r="B86" s="152" t="s">
        <v>531</v>
      </c>
    </row>
    <row r="87" spans="1:2" ht="18" customHeight="1" x14ac:dyDescent="0.25">
      <c r="B87" s="152" t="s">
        <v>538</v>
      </c>
    </row>
    <row r="88" spans="1:2" ht="18" customHeight="1" x14ac:dyDescent="0.25">
      <c r="B88" s="152" t="s">
        <v>544</v>
      </c>
    </row>
    <row r="89" spans="1:2" ht="18" customHeight="1" x14ac:dyDescent="0.25">
      <c r="B89" s="152" t="s">
        <v>550</v>
      </c>
    </row>
    <row r="91" spans="1:2" ht="18" customHeight="1" x14ac:dyDescent="0.25">
      <c r="A91" s="153" t="s">
        <v>35</v>
      </c>
      <c r="B91" s="153" t="s">
        <v>36</v>
      </c>
    </row>
    <row r="92" spans="1:2" ht="18" customHeight="1" x14ac:dyDescent="0.25">
      <c r="B92" s="153" t="s">
        <v>37</v>
      </c>
    </row>
    <row r="93" spans="1:2" ht="18" customHeight="1" x14ac:dyDescent="0.25">
      <c r="B93" s="153" t="s">
        <v>38</v>
      </c>
    </row>
    <row r="94" spans="1:2" ht="18" customHeight="1" x14ac:dyDescent="0.25">
      <c r="B94" s="153" t="s">
        <v>39</v>
      </c>
    </row>
    <row r="95" spans="1:2" ht="18" customHeight="1" x14ac:dyDescent="0.25">
      <c r="B95" s="153" t="s">
        <v>40</v>
      </c>
    </row>
    <row r="96" spans="1:2" ht="18" customHeight="1" x14ac:dyDescent="0.25">
      <c r="B96" s="153" t="s">
        <v>41</v>
      </c>
    </row>
    <row r="97" spans="1:2" ht="18" customHeight="1" x14ac:dyDescent="0.25">
      <c r="B97" s="153" t="s">
        <v>42</v>
      </c>
    </row>
    <row r="99" spans="1:2" ht="18" customHeight="1" x14ac:dyDescent="0.25">
      <c r="A99" s="198" t="s">
        <v>360</v>
      </c>
      <c r="B99" s="198" t="s">
        <v>16</v>
      </c>
    </row>
    <row r="100" spans="1:2" ht="18" customHeight="1" x14ac:dyDescent="0.25">
      <c r="B100" s="198" t="s">
        <v>5</v>
      </c>
    </row>
    <row r="102" spans="1:2" ht="18" customHeight="1" x14ac:dyDescent="0.25">
      <c r="A102" s="239" t="s">
        <v>583</v>
      </c>
      <c r="B102" t="s">
        <v>584</v>
      </c>
    </row>
    <row r="103" spans="1:2" ht="18" customHeight="1" x14ac:dyDescent="0.25">
      <c r="B103" t="s">
        <v>585</v>
      </c>
    </row>
    <row r="104" spans="1:2" ht="18" customHeight="1" x14ac:dyDescent="0.25">
      <c r="B104" t="s">
        <v>586</v>
      </c>
    </row>
    <row r="105" spans="1:2" ht="18" customHeight="1" x14ac:dyDescent="0.25">
      <c r="B105" t="s">
        <v>587</v>
      </c>
    </row>
    <row r="106" spans="1:2" ht="18" customHeight="1" x14ac:dyDescent="0.25">
      <c r="B106" t="s">
        <v>588</v>
      </c>
    </row>
    <row r="107" spans="1:2" ht="18" customHeight="1" x14ac:dyDescent="0.25">
      <c r="B107" t="s">
        <v>589</v>
      </c>
    </row>
    <row r="108" spans="1:2" ht="18" customHeight="1" x14ac:dyDescent="0.25">
      <c r="B108" t="s">
        <v>590</v>
      </c>
    </row>
    <row r="109" spans="1:2" ht="18" customHeight="1" x14ac:dyDescent="0.25">
      <c r="B109" t="s">
        <v>591</v>
      </c>
    </row>
    <row r="110" spans="1:2" ht="18" customHeight="1" x14ac:dyDescent="0.25">
      <c r="B110" t="s">
        <v>592</v>
      </c>
    </row>
    <row r="111" spans="1:2" ht="18" customHeight="1" x14ac:dyDescent="0.25">
      <c r="B111" t="s">
        <v>593</v>
      </c>
    </row>
    <row r="112" spans="1:2" ht="18" customHeight="1" x14ac:dyDescent="0.25">
      <c r="B112" t="s">
        <v>594</v>
      </c>
    </row>
    <row r="113" spans="2:2" ht="18" customHeight="1" x14ac:dyDescent="0.25">
      <c r="B113" t="s">
        <v>595</v>
      </c>
    </row>
    <row r="114" spans="2:2" ht="18" customHeight="1" x14ac:dyDescent="0.25">
      <c r="B114" t="s">
        <v>596</v>
      </c>
    </row>
    <row r="115" spans="2:2" ht="18" customHeight="1" x14ac:dyDescent="0.25">
      <c r="B115" t="s">
        <v>597</v>
      </c>
    </row>
    <row r="116" spans="2:2" ht="18" customHeight="1" x14ac:dyDescent="0.25">
      <c r="B116" t="s">
        <v>598</v>
      </c>
    </row>
    <row r="117" spans="2:2" ht="18" customHeight="1" x14ac:dyDescent="0.25">
      <c r="B117" t="s">
        <v>599</v>
      </c>
    </row>
    <row r="118" spans="2:2" ht="18" customHeight="1" x14ac:dyDescent="0.25">
      <c r="B118" t="s">
        <v>600</v>
      </c>
    </row>
    <row r="119" spans="2:2" ht="18" customHeight="1" x14ac:dyDescent="0.25">
      <c r="B119" t="s">
        <v>601</v>
      </c>
    </row>
    <row r="120" spans="2:2" ht="18" customHeight="1" x14ac:dyDescent="0.25">
      <c r="B120" t="s">
        <v>602</v>
      </c>
    </row>
    <row r="121" spans="2:2" ht="18" customHeight="1" x14ac:dyDescent="0.25">
      <c r="B121" t="s">
        <v>603</v>
      </c>
    </row>
    <row r="122" spans="2:2" ht="18" customHeight="1" x14ac:dyDescent="0.25">
      <c r="B122" t="s">
        <v>604</v>
      </c>
    </row>
    <row r="123" spans="2:2" ht="18" customHeight="1" x14ac:dyDescent="0.25">
      <c r="B123" t="s">
        <v>605</v>
      </c>
    </row>
  </sheetData>
  <sheetProtection algorithmName="SHA-512" hashValue="YK8krBoabErI4chvdFny67/nZICE4eoJFr2XB/BIOLoPazpBl0AsPZQqOCoRIyC/UJ7B04Kr+w9TAQi2MsVo6w==" saltValue="adE3FerDeB8C7OoOCmzI0A=="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3"/>
  <sheetViews>
    <sheetView showGridLines="0" zoomScaleNormal="100" workbookViewId="0"/>
  </sheetViews>
  <sheetFormatPr baseColWidth="10" defaultColWidth="11.42578125" defaultRowHeight="11.25" x14ac:dyDescent="0.25"/>
  <cols>
    <col min="1" max="1" width="1.7109375" style="10" customWidth="1"/>
    <col min="2" max="2" width="29.7109375" style="10" customWidth="1"/>
    <col min="3" max="4" width="1.7109375" style="10" customWidth="1"/>
    <col min="5" max="5" width="22.7109375" style="10" customWidth="1"/>
    <col min="6" max="6" width="1.7109375" style="10" customWidth="1"/>
    <col min="7" max="7" width="12.7109375" style="10" customWidth="1"/>
    <col min="8" max="8" width="1.7109375" style="10" customWidth="1"/>
    <col min="9" max="9" width="12.7109375" style="10" customWidth="1"/>
    <col min="10" max="10" width="1.7109375" style="10" customWidth="1"/>
    <col min="11" max="11" width="10.7109375" style="10" customWidth="1"/>
    <col min="12" max="12" width="1.7109375" style="116" customWidth="1"/>
    <col min="13" max="13" width="1.7109375" style="13" customWidth="1"/>
    <col min="14" max="14" width="91.42578125" style="116" hidden="1" customWidth="1"/>
    <col min="15" max="16" width="11.42578125" style="116"/>
    <col min="17" max="16384" width="11.42578125" style="10"/>
  </cols>
  <sheetData>
    <row r="1" spans="1:23" s="116" customFormat="1" ht="9.9499999999999993" customHeight="1" x14ac:dyDescent="0.25">
      <c r="A1" s="16"/>
      <c r="B1" s="17"/>
      <c r="C1" s="17"/>
      <c r="D1" s="17"/>
      <c r="E1" s="17"/>
      <c r="F1" s="17"/>
      <c r="G1" s="17"/>
      <c r="H1" s="17"/>
      <c r="I1" s="17"/>
      <c r="J1" s="17"/>
      <c r="K1" s="17"/>
      <c r="L1" s="18"/>
      <c r="M1" s="13"/>
      <c r="Q1" s="10"/>
      <c r="R1" s="10"/>
      <c r="S1" s="10"/>
      <c r="T1" s="10"/>
      <c r="U1" s="10"/>
      <c r="V1" s="10"/>
      <c r="W1" s="10"/>
    </row>
    <row r="2" spans="1:23" s="180" customFormat="1" ht="18" customHeight="1" x14ac:dyDescent="0.25">
      <c r="A2" s="19"/>
      <c r="B2" s="241" t="s">
        <v>251</v>
      </c>
      <c r="C2" s="241"/>
      <c r="D2" s="241"/>
      <c r="E2" s="241"/>
      <c r="F2" s="241"/>
      <c r="G2" s="241"/>
      <c r="H2" s="241"/>
      <c r="I2" s="241"/>
      <c r="J2" s="241"/>
      <c r="K2" s="241"/>
      <c r="L2" s="22"/>
      <c r="M2" s="13"/>
      <c r="Q2" s="10"/>
      <c r="R2" s="10"/>
      <c r="S2" s="10"/>
      <c r="T2" s="10"/>
      <c r="U2" s="10"/>
      <c r="V2" s="10"/>
      <c r="W2" s="10"/>
    </row>
    <row r="3" spans="1:23" s="180" customFormat="1" ht="9.9499999999999993" customHeight="1" x14ac:dyDescent="0.25">
      <c r="A3" s="19"/>
      <c r="B3" s="21"/>
      <c r="C3" s="21"/>
      <c r="D3" s="21"/>
      <c r="E3" s="21"/>
      <c r="F3" s="21"/>
      <c r="G3" s="21"/>
      <c r="H3" s="21"/>
      <c r="I3" s="21"/>
      <c r="J3" s="21"/>
      <c r="K3" s="21"/>
      <c r="L3" s="22"/>
      <c r="M3" s="13"/>
      <c r="Q3" s="10"/>
      <c r="R3" s="10"/>
      <c r="S3" s="10"/>
      <c r="T3" s="10"/>
      <c r="U3" s="10"/>
      <c r="V3" s="10"/>
      <c r="W3" s="10"/>
    </row>
    <row r="4" spans="1:23" s="138" customFormat="1" ht="36" customHeight="1" x14ac:dyDescent="0.25">
      <c r="A4" s="19"/>
      <c r="B4" s="245" t="s">
        <v>252</v>
      </c>
      <c r="C4" s="245"/>
      <c r="D4" s="245"/>
      <c r="E4" s="245"/>
      <c r="F4" s="245"/>
      <c r="G4" s="245"/>
      <c r="H4" s="245"/>
      <c r="I4" s="245"/>
      <c r="J4" s="245"/>
      <c r="K4" s="245"/>
      <c r="L4" s="22"/>
      <c r="M4" s="13"/>
      <c r="N4" s="197"/>
      <c r="Q4" s="10"/>
      <c r="R4" s="10"/>
      <c r="S4" s="10"/>
      <c r="T4" s="10"/>
      <c r="U4" s="10"/>
      <c r="V4" s="10"/>
      <c r="W4" s="10"/>
    </row>
    <row r="5" spans="1:23" s="138" customFormat="1" ht="9.9499999999999993" customHeight="1" x14ac:dyDescent="0.25">
      <c r="A5" s="19"/>
      <c r="B5" s="21"/>
      <c r="C5" s="21"/>
      <c r="D5" s="21"/>
      <c r="E5" s="21"/>
      <c r="F5" s="21"/>
      <c r="G5" s="21"/>
      <c r="H5" s="21"/>
      <c r="I5" s="21"/>
      <c r="J5" s="21"/>
      <c r="K5" s="21"/>
      <c r="L5" s="22"/>
      <c r="M5" s="13"/>
      <c r="Q5" s="10"/>
      <c r="R5" s="10"/>
      <c r="S5" s="10"/>
      <c r="T5" s="10"/>
      <c r="U5" s="10"/>
      <c r="V5" s="10"/>
      <c r="W5" s="10"/>
    </row>
    <row r="6" spans="1:23" s="116" customFormat="1" ht="18" customHeight="1" x14ac:dyDescent="0.25">
      <c r="A6" s="19"/>
      <c r="B6" s="251" t="s">
        <v>253</v>
      </c>
      <c r="C6" s="251"/>
      <c r="D6" s="251"/>
      <c r="E6" s="251"/>
      <c r="F6" s="251"/>
      <c r="G6" s="251"/>
      <c r="H6" s="251"/>
      <c r="I6" s="251"/>
      <c r="J6" s="251"/>
      <c r="K6" s="251"/>
      <c r="L6" s="22"/>
      <c r="M6" s="13"/>
      <c r="Q6" s="10"/>
      <c r="R6" s="10"/>
      <c r="S6" s="10"/>
      <c r="T6" s="10"/>
      <c r="U6" s="10"/>
      <c r="V6" s="10"/>
      <c r="W6" s="10"/>
    </row>
    <row r="7" spans="1:23" s="116" customFormat="1" ht="18" customHeight="1" x14ac:dyDescent="0.25">
      <c r="A7" s="19"/>
      <c r="B7" s="186" t="s">
        <v>254</v>
      </c>
      <c r="C7" s="135"/>
      <c r="D7" s="247"/>
      <c r="E7" s="247"/>
      <c r="F7" s="247"/>
      <c r="G7" s="247"/>
      <c r="H7" s="247"/>
      <c r="I7" s="247"/>
      <c r="J7" s="247"/>
      <c r="K7" s="247"/>
      <c r="L7" s="22"/>
      <c r="M7" s="13"/>
      <c r="Q7" s="10"/>
      <c r="R7" s="10"/>
      <c r="S7" s="10"/>
      <c r="T7" s="10"/>
      <c r="U7" s="10"/>
      <c r="V7" s="10"/>
      <c r="W7" s="10"/>
    </row>
    <row r="8" spans="1:23" s="116" customFormat="1" ht="18" customHeight="1" x14ac:dyDescent="0.25">
      <c r="A8" s="19"/>
      <c r="B8" s="186" t="s">
        <v>255</v>
      </c>
      <c r="C8" s="135"/>
      <c r="D8" s="252" t="s">
        <v>32</v>
      </c>
      <c r="E8" s="252"/>
      <c r="F8" s="252"/>
      <c r="G8" s="252"/>
      <c r="H8" s="252"/>
      <c r="I8" s="252"/>
      <c r="J8" s="252"/>
      <c r="K8" s="252"/>
      <c r="L8" s="22"/>
      <c r="M8" s="13"/>
      <c r="Q8" s="10"/>
      <c r="R8" s="10"/>
      <c r="S8" s="10"/>
      <c r="T8" s="10"/>
      <c r="U8" s="10"/>
      <c r="V8" s="10"/>
      <c r="W8" s="10"/>
    </row>
    <row r="9" spans="1:23" s="116" customFormat="1" ht="18" customHeight="1" x14ac:dyDescent="0.25">
      <c r="A9" s="19"/>
      <c r="B9" s="186" t="s">
        <v>256</v>
      </c>
      <c r="C9" s="135"/>
      <c r="D9" s="253"/>
      <c r="E9" s="253"/>
      <c r="F9" s="253"/>
      <c r="G9" s="253"/>
      <c r="H9" s="253"/>
      <c r="I9" s="253"/>
      <c r="J9" s="253"/>
      <c r="K9" s="253"/>
      <c r="L9" s="22"/>
      <c r="M9" s="133">
        <f>DATE(YEAR(D9)-5,MONTH(D9)+0,DAY(D9)+1)</f>
        <v>692137</v>
      </c>
      <c r="N9" s="196" t="str">
        <f>IF(OR(D9="",D16=""),"",D16-D9)</f>
        <v/>
      </c>
      <c r="Q9" s="10"/>
      <c r="R9" s="10"/>
      <c r="S9" s="10"/>
      <c r="T9" s="10"/>
      <c r="U9" s="10"/>
      <c r="V9" s="10"/>
      <c r="W9" s="10"/>
    </row>
    <row r="10" spans="1:23" s="116" customFormat="1" ht="9.9499999999999993" customHeight="1" x14ac:dyDescent="0.25">
      <c r="A10" s="19"/>
      <c r="B10" s="112"/>
      <c r="C10" s="135"/>
      <c r="D10" s="115"/>
      <c r="E10" s="136"/>
      <c r="F10" s="136"/>
      <c r="G10" s="136"/>
      <c r="H10" s="136"/>
      <c r="I10" s="136"/>
      <c r="J10" s="136"/>
      <c r="K10" s="136"/>
      <c r="L10" s="22"/>
      <c r="M10" s="13"/>
      <c r="Q10" s="10"/>
      <c r="R10" s="10"/>
      <c r="S10" s="10"/>
      <c r="T10" s="10"/>
      <c r="U10" s="10"/>
      <c r="V10" s="10"/>
      <c r="W10" s="10"/>
    </row>
    <row r="11" spans="1:23" s="116" customFormat="1" ht="18" customHeight="1" x14ac:dyDescent="0.25">
      <c r="A11" s="19"/>
      <c r="B11" s="184" t="s">
        <v>210</v>
      </c>
      <c r="C11" s="20"/>
      <c r="D11" s="136"/>
      <c r="E11" s="136"/>
      <c r="F11" s="136"/>
      <c r="G11" s="136"/>
      <c r="H11" s="136"/>
      <c r="I11" s="136"/>
      <c r="J11" s="136"/>
      <c r="K11" s="136"/>
      <c r="L11" s="22"/>
      <c r="M11" s="13"/>
      <c r="Q11" s="10"/>
      <c r="R11" s="10"/>
      <c r="S11" s="10"/>
      <c r="T11" s="10"/>
      <c r="U11" s="10"/>
      <c r="V11" s="10"/>
      <c r="W11" s="10"/>
    </row>
    <row r="12" spans="1:23" s="116" customFormat="1" ht="18" customHeight="1" x14ac:dyDescent="0.25">
      <c r="A12" s="19"/>
      <c r="B12" s="186" t="s">
        <v>4</v>
      </c>
      <c r="C12" s="135"/>
      <c r="D12" s="254" t="s">
        <v>33</v>
      </c>
      <c r="E12" s="254"/>
      <c r="F12" s="254"/>
      <c r="G12" s="254"/>
      <c r="H12" s="254"/>
      <c r="I12" s="254"/>
      <c r="J12" s="254"/>
      <c r="K12" s="254"/>
      <c r="L12" s="22"/>
      <c r="M12" s="13"/>
      <c r="Q12" s="10"/>
      <c r="R12" s="10"/>
      <c r="S12" s="10"/>
      <c r="T12" s="10"/>
      <c r="U12" s="10"/>
      <c r="V12" s="10"/>
      <c r="W12" s="10"/>
    </row>
    <row r="13" spans="1:23" s="116" customFormat="1" ht="18" customHeight="1" x14ac:dyDescent="0.25">
      <c r="A13" s="19"/>
      <c r="B13" s="186" t="s">
        <v>306</v>
      </c>
      <c r="C13" s="135"/>
      <c r="D13" s="252" t="s">
        <v>32</v>
      </c>
      <c r="E13" s="252"/>
      <c r="F13" s="252"/>
      <c r="G13" s="252"/>
      <c r="H13" s="252"/>
      <c r="I13" s="252"/>
      <c r="J13" s="252"/>
      <c r="K13" s="252"/>
      <c r="L13" s="22"/>
      <c r="M13" s="13"/>
      <c r="Q13" s="10"/>
      <c r="R13" s="10"/>
      <c r="S13" s="10"/>
      <c r="T13" s="10"/>
      <c r="U13" s="10"/>
      <c r="V13" s="10"/>
      <c r="W13" s="10"/>
    </row>
    <row r="14" spans="1:23" s="116" customFormat="1" ht="18" customHeight="1" x14ac:dyDescent="0.25">
      <c r="A14" s="19"/>
      <c r="B14" s="186" t="s">
        <v>307</v>
      </c>
      <c r="C14" s="135"/>
      <c r="D14" s="247"/>
      <c r="E14" s="247"/>
      <c r="F14" s="247"/>
      <c r="G14" s="247"/>
      <c r="H14" s="247"/>
      <c r="I14" s="247"/>
      <c r="J14" s="247"/>
      <c r="K14" s="247"/>
      <c r="L14" s="22"/>
      <c r="M14" s="13"/>
      <c r="Q14" s="10"/>
      <c r="R14" s="10"/>
      <c r="S14" s="10"/>
      <c r="T14" s="10"/>
      <c r="U14" s="10"/>
      <c r="V14" s="10"/>
      <c r="W14" s="10"/>
    </row>
    <row r="15" spans="1:23" s="116" customFormat="1" ht="9.9499999999999993" customHeight="1" x14ac:dyDescent="0.25">
      <c r="A15" s="19"/>
      <c r="B15" s="186"/>
      <c r="C15" s="21"/>
      <c r="D15" s="21"/>
      <c r="E15" s="21"/>
      <c r="F15" s="21"/>
      <c r="G15" s="21"/>
      <c r="H15" s="21"/>
      <c r="I15" s="21"/>
      <c r="J15" s="21"/>
      <c r="K15" s="21"/>
      <c r="L15" s="22"/>
      <c r="M15" s="13"/>
      <c r="Q15" s="10"/>
      <c r="R15" s="10"/>
      <c r="S15" s="10"/>
      <c r="T15" s="10"/>
      <c r="U15" s="10"/>
      <c r="V15" s="10"/>
      <c r="W15" s="10"/>
    </row>
    <row r="16" spans="1:23" s="182" customFormat="1" ht="18" customHeight="1" x14ac:dyDescent="0.25">
      <c r="A16" s="19"/>
      <c r="B16" s="186" t="s">
        <v>308</v>
      </c>
      <c r="C16" s="181"/>
      <c r="D16" s="255"/>
      <c r="E16" s="255"/>
      <c r="F16" s="183"/>
      <c r="G16" s="257"/>
      <c r="H16" s="257"/>
      <c r="I16" s="257"/>
      <c r="J16" s="257"/>
      <c r="K16" s="257"/>
      <c r="L16" s="22"/>
      <c r="M16" s="13"/>
      <c r="N16" s="196" t="s">
        <v>303</v>
      </c>
      <c r="Q16" s="10"/>
      <c r="R16" s="10"/>
      <c r="S16" s="10"/>
      <c r="T16" s="10"/>
      <c r="U16" s="10"/>
      <c r="V16" s="10"/>
      <c r="W16" s="10"/>
    </row>
    <row r="17" spans="1:23" s="182" customFormat="1" ht="18" customHeight="1" x14ac:dyDescent="0.25">
      <c r="A17" s="19"/>
      <c r="B17" s="186" t="s">
        <v>309</v>
      </c>
      <c r="C17" s="181"/>
      <c r="D17" s="258" t="str">
        <f>IF(D9="","",(DATE(YEAR(D9)-5,MONTH(D9),DAY(D9)+1)))</f>
        <v/>
      </c>
      <c r="E17" s="258"/>
      <c r="F17" s="183"/>
      <c r="G17" s="257"/>
      <c r="H17" s="257"/>
      <c r="I17" s="257"/>
      <c r="J17" s="257"/>
      <c r="K17" s="257"/>
      <c r="L17" s="22"/>
      <c r="M17" s="13"/>
      <c r="N17" s="196" t="s">
        <v>304</v>
      </c>
      <c r="Q17" s="10"/>
      <c r="R17" s="10"/>
      <c r="S17" s="10"/>
      <c r="T17" s="10"/>
      <c r="U17" s="10"/>
      <c r="V17" s="10"/>
      <c r="W17" s="10"/>
    </row>
    <row r="18" spans="1:23" s="182" customFormat="1" ht="18" customHeight="1" x14ac:dyDescent="0.25">
      <c r="A18" s="19"/>
      <c r="B18" s="186" t="s">
        <v>310</v>
      </c>
      <c r="C18" s="181"/>
      <c r="D18" s="259" t="str">
        <f>IF(D9="","",D9)</f>
        <v/>
      </c>
      <c r="E18" s="259"/>
      <c r="F18" s="183"/>
      <c r="G18" s="183"/>
      <c r="H18" s="183"/>
      <c r="I18" s="183"/>
      <c r="J18" s="183"/>
      <c r="K18" s="183"/>
      <c r="L18" s="22"/>
      <c r="M18" s="13"/>
      <c r="N18" s="196" t="s">
        <v>305</v>
      </c>
      <c r="Q18" s="10"/>
      <c r="R18" s="10"/>
      <c r="S18" s="10"/>
      <c r="T18" s="10"/>
      <c r="U18" s="10"/>
      <c r="V18" s="10"/>
      <c r="W18" s="10"/>
    </row>
    <row r="19" spans="1:23" s="182" customFormat="1" ht="9.9499999999999993" customHeight="1" x14ac:dyDescent="0.25">
      <c r="A19" s="19"/>
      <c r="B19" s="21"/>
      <c r="C19" s="21"/>
      <c r="D19" s="21"/>
      <c r="E19" s="21"/>
      <c r="F19" s="21"/>
      <c r="G19" s="21"/>
      <c r="H19" s="21"/>
      <c r="I19" s="21"/>
      <c r="J19" s="21"/>
      <c r="K19" s="21"/>
      <c r="L19" s="22"/>
      <c r="M19" s="13"/>
      <c r="Q19" s="10"/>
      <c r="R19" s="10"/>
      <c r="S19" s="10"/>
      <c r="T19" s="10"/>
      <c r="U19" s="10"/>
      <c r="V19" s="10"/>
      <c r="W19" s="10"/>
    </row>
    <row r="20" spans="1:23" s="182" customFormat="1" ht="27.95" customHeight="1" x14ac:dyDescent="0.25">
      <c r="A20" s="19"/>
      <c r="B20" s="21"/>
      <c r="C20" s="21"/>
      <c r="D20" s="260" t="str">
        <f>IF(N9="","",IF(N9&lt;-182,N16,IF(N9&gt;366,N18,IF(AND(N9&gt;184,N9&lt;=366),N17,""))))</f>
        <v/>
      </c>
      <c r="E20" s="260"/>
      <c r="F20" s="260"/>
      <c r="G20" s="260"/>
      <c r="H20" s="260"/>
      <c r="I20" s="260"/>
      <c r="J20" s="260"/>
      <c r="K20" s="260"/>
      <c r="L20" s="22"/>
      <c r="M20" s="13"/>
      <c r="Q20" s="10"/>
      <c r="R20" s="10"/>
      <c r="S20" s="10"/>
      <c r="T20" s="10"/>
      <c r="U20" s="10"/>
      <c r="V20" s="10"/>
      <c r="W20" s="10"/>
    </row>
    <row r="21" spans="1:23" s="182" customFormat="1" ht="9.9499999999999993" customHeight="1" x14ac:dyDescent="0.25">
      <c r="A21" s="19"/>
      <c r="B21" s="21"/>
      <c r="C21" s="21"/>
      <c r="D21" s="21"/>
      <c r="E21" s="21"/>
      <c r="F21" s="21"/>
      <c r="G21" s="21"/>
      <c r="H21" s="21"/>
      <c r="I21" s="21"/>
      <c r="J21" s="21"/>
      <c r="K21" s="21"/>
      <c r="L21" s="22"/>
      <c r="M21" s="13"/>
      <c r="Q21" s="10"/>
      <c r="R21" s="10"/>
      <c r="S21" s="10"/>
      <c r="T21" s="10"/>
      <c r="U21" s="10"/>
      <c r="V21" s="10"/>
      <c r="W21" s="10"/>
    </row>
    <row r="22" spans="1:23" s="116" customFormat="1" ht="18" customHeight="1" x14ac:dyDescent="0.25">
      <c r="A22" s="19"/>
      <c r="B22" s="184" t="s">
        <v>322</v>
      </c>
      <c r="C22" s="20"/>
      <c r="D22" s="21"/>
      <c r="E22" s="21"/>
      <c r="F22" s="21"/>
      <c r="G22" s="21"/>
      <c r="H22" s="21"/>
      <c r="I22" s="21"/>
      <c r="J22" s="21"/>
      <c r="K22" s="21"/>
      <c r="L22" s="22"/>
      <c r="M22" s="13"/>
      <c r="Q22" s="10"/>
      <c r="R22" s="10"/>
      <c r="S22" s="10"/>
      <c r="T22" s="10"/>
      <c r="U22" s="10"/>
      <c r="V22" s="10"/>
      <c r="W22" s="10"/>
    </row>
    <row r="23" spans="1:23" s="116" customFormat="1" ht="18" customHeight="1" x14ac:dyDescent="0.25">
      <c r="A23" s="19"/>
      <c r="B23" s="186" t="s">
        <v>323</v>
      </c>
      <c r="C23" s="135"/>
      <c r="D23" s="247"/>
      <c r="E23" s="247"/>
      <c r="F23" s="247"/>
      <c r="G23" s="247"/>
      <c r="H23" s="247"/>
      <c r="I23" s="247"/>
      <c r="J23" s="247"/>
      <c r="K23" s="247"/>
      <c r="L23" s="22"/>
      <c r="M23" s="13"/>
      <c r="Q23" s="10"/>
      <c r="R23" s="10"/>
      <c r="S23" s="10"/>
      <c r="T23" s="10"/>
      <c r="U23" s="10"/>
      <c r="V23" s="10"/>
      <c r="W23" s="10"/>
    </row>
    <row r="24" spans="1:23" s="116" customFormat="1" ht="18" customHeight="1" x14ac:dyDescent="0.25">
      <c r="A24" s="19"/>
      <c r="B24" s="186" t="s">
        <v>324</v>
      </c>
      <c r="C24" s="135"/>
      <c r="D24" s="247"/>
      <c r="E24" s="247"/>
      <c r="F24" s="247"/>
      <c r="G24" s="247"/>
      <c r="H24" s="247"/>
      <c r="I24" s="247"/>
      <c r="J24" s="247"/>
      <c r="K24" s="247"/>
      <c r="L24" s="22"/>
      <c r="M24" s="13"/>
      <c r="Q24" s="10"/>
      <c r="R24" s="10"/>
      <c r="S24" s="10"/>
      <c r="T24" s="10"/>
      <c r="U24" s="10"/>
      <c r="V24" s="10"/>
      <c r="W24" s="10"/>
    </row>
    <row r="25" spans="1:23" s="116" customFormat="1" ht="18" customHeight="1" x14ac:dyDescent="0.25">
      <c r="A25" s="19"/>
      <c r="B25" s="186" t="s">
        <v>325</v>
      </c>
      <c r="C25" s="135"/>
      <c r="D25" s="247"/>
      <c r="E25" s="247"/>
      <c r="F25" s="247"/>
      <c r="G25" s="247"/>
      <c r="H25" s="247"/>
      <c r="I25" s="247"/>
      <c r="J25" s="247"/>
      <c r="K25" s="247"/>
      <c r="L25" s="22"/>
      <c r="M25" s="13"/>
      <c r="Q25" s="10"/>
      <c r="R25" s="10"/>
      <c r="S25" s="10"/>
      <c r="T25" s="10"/>
      <c r="U25" s="10"/>
      <c r="V25" s="10"/>
      <c r="W25" s="10"/>
    </row>
    <row r="26" spans="1:23" s="116" customFormat="1" ht="18" customHeight="1" x14ac:dyDescent="0.25">
      <c r="A26" s="19"/>
      <c r="B26" s="186" t="s">
        <v>326</v>
      </c>
      <c r="C26" s="135"/>
      <c r="D26" s="247"/>
      <c r="E26" s="247"/>
      <c r="F26" s="247"/>
      <c r="G26" s="247"/>
      <c r="H26" s="247"/>
      <c r="I26" s="247"/>
      <c r="J26" s="247"/>
      <c r="K26" s="247"/>
      <c r="L26" s="22"/>
      <c r="M26" s="13"/>
      <c r="Q26" s="10"/>
      <c r="R26" s="10"/>
      <c r="S26" s="10"/>
      <c r="T26" s="10"/>
      <c r="U26" s="10"/>
      <c r="V26" s="10"/>
      <c r="W26" s="10"/>
    </row>
    <row r="27" spans="1:23" s="116" customFormat="1" ht="18" customHeight="1" x14ac:dyDescent="0.25">
      <c r="A27" s="19"/>
      <c r="B27" s="186" t="s">
        <v>327</v>
      </c>
      <c r="C27" s="135"/>
      <c r="D27" s="253"/>
      <c r="E27" s="253"/>
      <c r="F27" s="253"/>
      <c r="G27" s="253"/>
      <c r="H27" s="253"/>
      <c r="I27" s="253"/>
      <c r="J27" s="253"/>
      <c r="K27" s="253"/>
      <c r="L27" s="22"/>
      <c r="M27" s="13"/>
      <c r="Q27" s="10"/>
      <c r="R27" s="10"/>
      <c r="S27" s="10"/>
      <c r="T27" s="10"/>
      <c r="U27" s="10"/>
      <c r="V27" s="10"/>
      <c r="W27" s="10"/>
    </row>
    <row r="28" spans="1:23" s="116" customFormat="1" ht="18" customHeight="1" x14ac:dyDescent="0.25">
      <c r="A28" s="19"/>
      <c r="B28" s="186" t="s">
        <v>328</v>
      </c>
      <c r="C28" s="135"/>
      <c r="D28" s="247"/>
      <c r="E28" s="247"/>
      <c r="F28" s="247"/>
      <c r="G28" s="247"/>
      <c r="H28" s="247"/>
      <c r="I28" s="247"/>
      <c r="J28" s="247"/>
      <c r="K28" s="247"/>
      <c r="L28" s="22"/>
      <c r="M28" s="13"/>
      <c r="Q28" s="10"/>
      <c r="R28" s="10"/>
      <c r="S28" s="10"/>
      <c r="T28" s="10"/>
      <c r="U28" s="10"/>
      <c r="V28" s="10"/>
      <c r="W28" s="10"/>
    </row>
    <row r="29" spans="1:23" s="116" customFormat="1" ht="18" customHeight="1" x14ac:dyDescent="0.25">
      <c r="A29" s="19"/>
      <c r="B29" s="186" t="s">
        <v>329</v>
      </c>
      <c r="C29" s="135"/>
      <c r="D29" s="247"/>
      <c r="E29" s="247"/>
      <c r="F29" s="247"/>
      <c r="G29" s="247"/>
      <c r="H29" s="247"/>
      <c r="I29" s="247"/>
      <c r="J29" s="247"/>
      <c r="K29" s="247"/>
      <c r="L29" s="22"/>
      <c r="M29" s="13"/>
      <c r="Q29" s="10"/>
      <c r="R29" s="10"/>
      <c r="S29" s="10"/>
      <c r="T29" s="10"/>
      <c r="U29" s="10"/>
      <c r="V29" s="10"/>
      <c r="W29" s="10"/>
    </row>
    <row r="30" spans="1:23" s="116" customFormat="1" ht="9.9499999999999993" customHeight="1" x14ac:dyDescent="0.25">
      <c r="A30" s="19"/>
      <c r="B30" s="112"/>
      <c r="C30" s="135"/>
      <c r="D30" s="136"/>
      <c r="E30" s="136"/>
      <c r="F30" s="136"/>
      <c r="G30" s="136"/>
      <c r="H30" s="136"/>
      <c r="I30" s="136"/>
      <c r="J30" s="136"/>
      <c r="K30" s="136"/>
      <c r="L30" s="22"/>
      <c r="M30" s="13"/>
      <c r="Q30" s="10"/>
      <c r="R30" s="10"/>
      <c r="S30" s="10"/>
      <c r="T30" s="10"/>
      <c r="U30" s="10"/>
      <c r="V30" s="10"/>
      <c r="W30" s="10"/>
    </row>
    <row r="31" spans="1:23" s="116" customFormat="1" ht="27.95" customHeight="1" x14ac:dyDescent="0.25">
      <c r="A31" s="19"/>
      <c r="B31" s="184" t="s">
        <v>311</v>
      </c>
      <c r="C31" s="20"/>
      <c r="D31" s="246" t="s">
        <v>321</v>
      </c>
      <c r="E31" s="246"/>
      <c r="F31" s="246"/>
      <c r="G31" s="246"/>
      <c r="H31" s="246"/>
      <c r="I31" s="246"/>
      <c r="J31" s="246"/>
      <c r="K31" s="246"/>
      <c r="L31" s="22"/>
      <c r="M31" s="13"/>
      <c r="Q31" s="10"/>
      <c r="R31" s="10"/>
      <c r="S31" s="10"/>
      <c r="T31" s="10"/>
      <c r="U31" s="10"/>
      <c r="V31" s="10"/>
      <c r="W31" s="10"/>
    </row>
    <row r="32" spans="1:23" s="127" customFormat="1" ht="18" customHeight="1" x14ac:dyDescent="0.25">
      <c r="A32" s="19"/>
      <c r="B32" s="186" t="s">
        <v>312</v>
      </c>
      <c r="C32" s="135"/>
      <c r="D32" s="247"/>
      <c r="E32" s="247"/>
      <c r="F32" s="247"/>
      <c r="G32" s="247"/>
      <c r="H32" s="247"/>
      <c r="I32" s="247"/>
      <c r="J32" s="247"/>
      <c r="K32" s="247"/>
      <c r="L32" s="22"/>
      <c r="M32" s="13"/>
      <c r="Q32" s="10"/>
      <c r="R32" s="10"/>
      <c r="S32" s="10"/>
      <c r="T32" s="10"/>
      <c r="U32" s="10"/>
      <c r="V32" s="10"/>
      <c r="W32" s="10"/>
    </row>
    <row r="33" spans="1:23" s="116" customFormat="1" ht="18" customHeight="1" x14ac:dyDescent="0.25">
      <c r="A33" s="19"/>
      <c r="B33" s="186" t="s">
        <v>313</v>
      </c>
      <c r="C33" s="135"/>
      <c r="D33" s="247"/>
      <c r="E33" s="247"/>
      <c r="F33" s="247"/>
      <c r="G33" s="247"/>
      <c r="H33" s="247"/>
      <c r="I33" s="247"/>
      <c r="J33" s="247"/>
      <c r="K33" s="247"/>
      <c r="L33" s="22"/>
      <c r="M33" s="13"/>
      <c r="Q33" s="10"/>
      <c r="R33" s="10"/>
      <c r="S33" s="10"/>
      <c r="T33" s="10"/>
      <c r="U33" s="10"/>
      <c r="V33" s="10"/>
      <c r="W33" s="10"/>
    </row>
    <row r="34" spans="1:23" s="116" customFormat="1" ht="18" customHeight="1" x14ac:dyDescent="0.25">
      <c r="A34" s="19"/>
      <c r="B34" s="186" t="s">
        <v>314</v>
      </c>
      <c r="C34" s="135"/>
      <c r="D34" s="247"/>
      <c r="E34" s="247"/>
      <c r="F34" s="247"/>
      <c r="G34" s="247"/>
      <c r="H34" s="247"/>
      <c r="I34" s="247"/>
      <c r="J34" s="247"/>
      <c r="K34" s="247"/>
      <c r="L34" s="22"/>
      <c r="M34" s="13"/>
      <c r="Q34" s="10"/>
      <c r="R34" s="10"/>
      <c r="S34" s="10"/>
      <c r="T34" s="10"/>
      <c r="U34" s="10"/>
      <c r="V34" s="10"/>
      <c r="W34" s="10"/>
    </row>
    <row r="35" spans="1:23" s="116" customFormat="1" ht="18" customHeight="1" x14ac:dyDescent="0.25">
      <c r="A35" s="19"/>
      <c r="B35" s="199" t="s">
        <v>315</v>
      </c>
      <c r="C35" s="135"/>
      <c r="D35" s="247"/>
      <c r="E35" s="247"/>
      <c r="F35" s="247"/>
      <c r="G35" s="247"/>
      <c r="H35" s="247"/>
      <c r="I35" s="247"/>
      <c r="J35" s="247"/>
      <c r="K35" s="247"/>
      <c r="L35" s="22"/>
      <c r="M35" s="13"/>
      <c r="Q35" s="10"/>
      <c r="R35" s="10"/>
      <c r="S35" s="10"/>
      <c r="T35" s="10"/>
      <c r="U35" s="10"/>
      <c r="V35" s="10"/>
      <c r="W35" s="10"/>
    </row>
    <row r="36" spans="1:23" s="158" customFormat="1" ht="18" customHeight="1" x14ac:dyDescent="0.25">
      <c r="A36" s="19"/>
      <c r="B36" s="186" t="s">
        <v>316</v>
      </c>
      <c r="C36" s="156"/>
      <c r="D36" s="242"/>
      <c r="E36" s="243"/>
      <c r="F36" s="243"/>
      <c r="G36" s="243"/>
      <c r="H36" s="243"/>
      <c r="I36" s="243"/>
      <c r="J36" s="243"/>
      <c r="K36" s="244"/>
      <c r="L36" s="22"/>
      <c r="M36" s="13"/>
      <c r="Q36" s="10"/>
      <c r="R36" s="10"/>
      <c r="S36" s="10"/>
      <c r="T36" s="10"/>
      <c r="U36" s="10"/>
      <c r="V36" s="10"/>
      <c r="W36" s="10"/>
    </row>
    <row r="37" spans="1:23" s="116" customFormat="1" ht="18" customHeight="1" x14ac:dyDescent="0.25">
      <c r="A37" s="19"/>
      <c r="B37" s="186" t="s">
        <v>317</v>
      </c>
      <c r="C37" s="135"/>
      <c r="D37" s="247"/>
      <c r="E37" s="247"/>
      <c r="F37" s="247"/>
      <c r="G37" s="247"/>
      <c r="H37" s="247"/>
      <c r="I37" s="247"/>
      <c r="J37" s="247"/>
      <c r="K37" s="247"/>
      <c r="L37" s="22"/>
      <c r="M37" s="13"/>
      <c r="Q37" s="10"/>
      <c r="R37" s="10"/>
      <c r="S37" s="10"/>
      <c r="T37" s="10"/>
      <c r="U37" s="10"/>
      <c r="V37" s="10"/>
      <c r="W37" s="10"/>
    </row>
    <row r="38" spans="1:23" s="116" customFormat="1" ht="18" customHeight="1" x14ac:dyDescent="0.25">
      <c r="A38" s="19"/>
      <c r="B38" s="186" t="s">
        <v>318</v>
      </c>
      <c r="C38" s="135"/>
      <c r="D38" s="247"/>
      <c r="E38" s="247"/>
      <c r="F38" s="247"/>
      <c r="G38" s="247"/>
      <c r="H38" s="247"/>
      <c r="I38" s="247"/>
      <c r="J38" s="247"/>
      <c r="K38" s="247"/>
      <c r="L38" s="22"/>
      <c r="M38" s="13"/>
      <c r="Q38" s="10"/>
      <c r="R38" s="10"/>
      <c r="S38" s="10"/>
      <c r="T38" s="10"/>
      <c r="U38" s="10"/>
      <c r="V38" s="10"/>
      <c r="W38" s="10"/>
    </row>
    <row r="39" spans="1:23" s="116" customFormat="1" ht="18" customHeight="1" x14ac:dyDescent="0.25">
      <c r="A39" s="19"/>
      <c r="B39" s="186" t="s">
        <v>319</v>
      </c>
      <c r="C39" s="135"/>
      <c r="D39" s="247"/>
      <c r="E39" s="247"/>
      <c r="F39" s="247"/>
      <c r="G39" s="247"/>
      <c r="H39" s="247"/>
      <c r="I39" s="247"/>
      <c r="J39" s="247"/>
      <c r="K39" s="247"/>
      <c r="L39" s="22"/>
      <c r="M39" s="13"/>
      <c r="Q39" s="10"/>
      <c r="R39" s="10"/>
      <c r="S39" s="10"/>
      <c r="T39" s="10"/>
      <c r="U39" s="10"/>
      <c r="V39" s="10"/>
      <c r="W39" s="10"/>
    </row>
    <row r="40" spans="1:23" s="116" customFormat="1" ht="18" customHeight="1" x14ac:dyDescent="0.25">
      <c r="A40" s="19"/>
      <c r="B40" s="186" t="s">
        <v>320</v>
      </c>
      <c r="C40" s="135"/>
      <c r="D40" s="248"/>
      <c r="E40" s="248"/>
      <c r="F40" s="248"/>
      <c r="G40" s="248"/>
      <c r="H40" s="248"/>
      <c r="I40" s="248"/>
      <c r="J40" s="248"/>
      <c r="K40" s="248"/>
      <c r="L40" s="22"/>
      <c r="M40" s="13"/>
      <c r="Q40" s="10"/>
      <c r="R40" s="10"/>
      <c r="S40" s="10"/>
      <c r="T40" s="10"/>
      <c r="U40" s="10"/>
      <c r="V40" s="10"/>
      <c r="W40" s="10"/>
    </row>
    <row r="41" spans="1:23" s="116" customFormat="1" ht="9.9499999999999993" customHeight="1" x14ac:dyDescent="0.25">
      <c r="A41" s="19"/>
      <c r="B41" s="112"/>
      <c r="C41" s="135"/>
      <c r="D41" s="136"/>
      <c r="E41" s="136"/>
      <c r="F41" s="136"/>
      <c r="G41" s="136"/>
      <c r="H41" s="136"/>
      <c r="I41" s="136"/>
      <c r="J41" s="136"/>
      <c r="K41" s="136"/>
      <c r="L41" s="22"/>
      <c r="M41" s="13"/>
      <c r="Q41" s="10"/>
      <c r="R41" s="10"/>
      <c r="S41" s="10"/>
      <c r="T41" s="10"/>
      <c r="U41" s="10"/>
      <c r="V41" s="10"/>
      <c r="W41" s="10"/>
    </row>
    <row r="42" spans="1:23" s="116" customFormat="1" ht="18" customHeight="1" x14ac:dyDescent="0.25">
      <c r="A42" s="19"/>
      <c r="B42" s="184" t="s">
        <v>330</v>
      </c>
      <c r="C42" s="20"/>
      <c r="D42" s="136"/>
      <c r="E42" s="136"/>
      <c r="F42" s="136"/>
      <c r="G42" s="136"/>
      <c r="H42" s="136"/>
      <c r="I42" s="136"/>
      <c r="J42" s="136"/>
      <c r="K42" s="136"/>
      <c r="L42" s="22"/>
      <c r="M42" s="13"/>
      <c r="Q42" s="10"/>
      <c r="R42" s="10"/>
      <c r="S42" s="10"/>
      <c r="T42" s="10"/>
      <c r="U42" s="10"/>
      <c r="V42" s="10"/>
      <c r="W42" s="10"/>
    </row>
    <row r="43" spans="1:23" s="116" customFormat="1" ht="18" customHeight="1" x14ac:dyDescent="0.25">
      <c r="A43" s="19"/>
      <c r="B43" s="186" t="s">
        <v>331</v>
      </c>
      <c r="C43" s="135"/>
      <c r="D43" s="247"/>
      <c r="E43" s="247"/>
      <c r="F43" s="247"/>
      <c r="G43" s="247"/>
      <c r="H43" s="247"/>
      <c r="I43" s="247"/>
      <c r="J43" s="247"/>
      <c r="K43" s="247"/>
      <c r="L43" s="22"/>
      <c r="M43" s="13"/>
      <c r="Q43" s="10"/>
      <c r="R43" s="10"/>
      <c r="S43" s="10"/>
      <c r="T43" s="10"/>
      <c r="U43" s="10"/>
      <c r="V43" s="10"/>
      <c r="W43" s="10"/>
    </row>
    <row r="44" spans="1:23" s="116" customFormat="1" ht="18" customHeight="1" x14ac:dyDescent="0.25">
      <c r="A44" s="19"/>
      <c r="B44" s="186" t="s">
        <v>332</v>
      </c>
      <c r="C44" s="135"/>
      <c r="D44" s="247"/>
      <c r="E44" s="247"/>
      <c r="F44" s="247"/>
      <c r="G44" s="247"/>
      <c r="H44" s="247"/>
      <c r="I44" s="247"/>
      <c r="J44" s="247"/>
      <c r="K44" s="247"/>
      <c r="L44" s="22"/>
      <c r="M44" s="13"/>
      <c r="Q44" s="10"/>
      <c r="R44" s="10"/>
      <c r="S44" s="10"/>
      <c r="T44" s="10"/>
      <c r="U44" s="10"/>
      <c r="V44" s="10"/>
      <c r="W44" s="10"/>
    </row>
    <row r="45" spans="1:23" s="127" customFormat="1" ht="18" customHeight="1" x14ac:dyDescent="0.25">
      <c r="A45" s="19"/>
      <c r="B45" s="186" t="s">
        <v>333</v>
      </c>
      <c r="C45" s="135"/>
      <c r="D45" s="247"/>
      <c r="E45" s="247"/>
      <c r="F45" s="247"/>
      <c r="G45" s="247"/>
      <c r="H45" s="247"/>
      <c r="I45" s="247"/>
      <c r="J45" s="247"/>
      <c r="K45" s="247"/>
      <c r="L45" s="22"/>
      <c r="M45" s="13"/>
      <c r="Q45" s="10"/>
      <c r="R45" s="10"/>
      <c r="S45" s="10"/>
      <c r="T45" s="10"/>
      <c r="U45" s="10"/>
      <c r="V45" s="10"/>
      <c r="W45" s="10"/>
    </row>
    <row r="46" spans="1:23" s="127" customFormat="1" ht="18" customHeight="1" x14ac:dyDescent="0.25">
      <c r="A46" s="19"/>
      <c r="B46" s="186" t="s">
        <v>312</v>
      </c>
      <c r="C46" s="135"/>
      <c r="D46" s="247"/>
      <c r="E46" s="247"/>
      <c r="F46" s="247"/>
      <c r="G46" s="247"/>
      <c r="H46" s="247"/>
      <c r="I46" s="247"/>
      <c r="J46" s="247"/>
      <c r="K46" s="247"/>
      <c r="L46" s="22"/>
      <c r="M46" s="13"/>
      <c r="Q46" s="10"/>
      <c r="R46" s="10"/>
      <c r="S46" s="10"/>
      <c r="T46" s="10"/>
      <c r="U46" s="10"/>
      <c r="V46" s="10"/>
      <c r="W46" s="10"/>
    </row>
    <row r="47" spans="1:23" s="116" customFormat="1" ht="18" customHeight="1" x14ac:dyDescent="0.25">
      <c r="A47" s="19"/>
      <c r="B47" s="186" t="s">
        <v>313</v>
      </c>
      <c r="C47" s="135"/>
      <c r="D47" s="247"/>
      <c r="E47" s="247"/>
      <c r="F47" s="247"/>
      <c r="G47" s="247"/>
      <c r="H47" s="247"/>
      <c r="I47" s="247"/>
      <c r="J47" s="247"/>
      <c r="K47" s="247"/>
      <c r="L47" s="22"/>
      <c r="M47" s="13"/>
      <c r="Q47" s="10"/>
      <c r="R47" s="10"/>
      <c r="S47" s="10"/>
      <c r="T47" s="10"/>
      <c r="U47" s="10"/>
      <c r="V47" s="10"/>
      <c r="W47" s="10"/>
    </row>
    <row r="48" spans="1:23" s="116" customFormat="1" ht="18" customHeight="1" x14ac:dyDescent="0.25">
      <c r="A48" s="19"/>
      <c r="B48" s="186" t="s">
        <v>314</v>
      </c>
      <c r="C48" s="135"/>
      <c r="D48" s="247"/>
      <c r="E48" s="247"/>
      <c r="F48" s="247"/>
      <c r="G48" s="247"/>
      <c r="H48" s="247"/>
      <c r="I48" s="247"/>
      <c r="J48" s="247"/>
      <c r="K48" s="247"/>
      <c r="L48" s="22"/>
      <c r="M48" s="13"/>
      <c r="Q48" s="10"/>
      <c r="R48" s="10"/>
      <c r="S48" s="10"/>
      <c r="T48" s="10"/>
      <c r="U48" s="10"/>
      <c r="V48" s="10"/>
      <c r="W48" s="10"/>
    </row>
    <row r="49" spans="1:23" s="116" customFormat="1" ht="18" customHeight="1" x14ac:dyDescent="0.25">
      <c r="A49" s="19"/>
      <c r="B49" s="199" t="s">
        <v>315</v>
      </c>
      <c r="C49" s="135"/>
      <c r="D49" s="247"/>
      <c r="E49" s="247"/>
      <c r="F49" s="247"/>
      <c r="G49" s="247"/>
      <c r="H49" s="247"/>
      <c r="I49" s="247"/>
      <c r="J49" s="247"/>
      <c r="K49" s="247"/>
      <c r="L49" s="22"/>
      <c r="M49" s="13"/>
      <c r="Q49" s="10"/>
      <c r="R49" s="10"/>
      <c r="S49" s="10"/>
      <c r="T49" s="10"/>
      <c r="U49" s="10"/>
      <c r="V49" s="10"/>
      <c r="W49" s="10"/>
    </row>
    <row r="50" spans="1:23" s="158" customFormat="1" ht="18" customHeight="1" x14ac:dyDescent="0.25">
      <c r="A50" s="19"/>
      <c r="B50" s="186" t="s">
        <v>316</v>
      </c>
      <c r="C50" s="156"/>
      <c r="D50" s="242"/>
      <c r="E50" s="243"/>
      <c r="F50" s="243"/>
      <c r="G50" s="243"/>
      <c r="H50" s="243"/>
      <c r="I50" s="243"/>
      <c r="J50" s="243"/>
      <c r="K50" s="244"/>
      <c r="L50" s="22"/>
      <c r="M50" s="13"/>
      <c r="Q50" s="10"/>
      <c r="R50" s="10"/>
      <c r="S50" s="10"/>
      <c r="T50" s="10"/>
      <c r="U50" s="10"/>
      <c r="V50" s="10"/>
      <c r="W50" s="10"/>
    </row>
    <row r="51" spans="1:23" s="116" customFormat="1" ht="18" customHeight="1" x14ac:dyDescent="0.25">
      <c r="A51" s="19"/>
      <c r="B51" s="186" t="s">
        <v>317</v>
      </c>
      <c r="C51" s="135"/>
      <c r="D51" s="247"/>
      <c r="E51" s="247"/>
      <c r="F51" s="247"/>
      <c r="G51" s="247"/>
      <c r="H51" s="247"/>
      <c r="I51" s="247"/>
      <c r="J51" s="247"/>
      <c r="K51" s="247"/>
      <c r="L51" s="22"/>
      <c r="M51" s="13"/>
      <c r="Q51" s="10"/>
      <c r="R51" s="10"/>
      <c r="S51" s="10"/>
      <c r="T51" s="10"/>
      <c r="U51" s="10"/>
      <c r="V51" s="10"/>
      <c r="W51" s="10"/>
    </row>
    <row r="52" spans="1:23" s="116" customFormat="1" ht="18" customHeight="1" x14ac:dyDescent="0.25">
      <c r="A52" s="19"/>
      <c r="B52" s="186" t="s">
        <v>318</v>
      </c>
      <c r="C52" s="135"/>
      <c r="D52" s="247"/>
      <c r="E52" s="247"/>
      <c r="F52" s="247"/>
      <c r="G52" s="247"/>
      <c r="H52" s="247"/>
      <c r="I52" s="247"/>
      <c r="J52" s="247"/>
      <c r="K52" s="247"/>
      <c r="L52" s="22"/>
      <c r="M52" s="13"/>
      <c r="Q52" s="10"/>
      <c r="R52" s="10"/>
      <c r="S52" s="10"/>
      <c r="T52" s="10"/>
      <c r="U52" s="10"/>
      <c r="V52" s="10"/>
      <c r="W52" s="10"/>
    </row>
    <row r="53" spans="1:23" s="116" customFormat="1" ht="18" customHeight="1" x14ac:dyDescent="0.25">
      <c r="A53" s="19"/>
      <c r="B53" s="186" t="s">
        <v>319</v>
      </c>
      <c r="C53" s="135"/>
      <c r="D53" s="247"/>
      <c r="E53" s="247"/>
      <c r="F53" s="247"/>
      <c r="G53" s="247"/>
      <c r="H53" s="247"/>
      <c r="I53" s="247"/>
      <c r="J53" s="247"/>
      <c r="K53" s="247"/>
      <c r="L53" s="22"/>
      <c r="M53" s="13"/>
      <c r="Q53" s="10"/>
      <c r="R53" s="10"/>
      <c r="S53" s="10"/>
      <c r="T53" s="10"/>
      <c r="U53" s="10"/>
      <c r="V53" s="10"/>
      <c r="W53" s="10"/>
    </row>
    <row r="54" spans="1:23" s="116" customFormat="1" ht="18" customHeight="1" x14ac:dyDescent="0.25">
      <c r="A54" s="19"/>
      <c r="B54" s="186" t="s">
        <v>320</v>
      </c>
      <c r="C54" s="135"/>
      <c r="D54" s="248"/>
      <c r="E54" s="248"/>
      <c r="F54" s="248"/>
      <c r="G54" s="248"/>
      <c r="H54" s="248"/>
      <c r="I54" s="248"/>
      <c r="J54" s="248"/>
      <c r="K54" s="248"/>
      <c r="L54" s="22"/>
      <c r="M54" s="13"/>
      <c r="Q54" s="10"/>
      <c r="R54" s="10"/>
      <c r="S54" s="10"/>
      <c r="T54" s="10"/>
      <c r="U54" s="10"/>
      <c r="V54" s="10"/>
      <c r="W54" s="10"/>
    </row>
    <row r="55" spans="1:23" s="116" customFormat="1" ht="9.9499999999999993" customHeight="1" x14ac:dyDescent="0.25">
      <c r="A55" s="19"/>
      <c r="B55" s="112"/>
      <c r="C55" s="135"/>
      <c r="D55" s="136"/>
      <c r="E55" s="136"/>
      <c r="F55" s="136"/>
      <c r="G55" s="136"/>
      <c r="H55" s="136"/>
      <c r="I55" s="136"/>
      <c r="J55" s="136"/>
      <c r="K55" s="136"/>
      <c r="L55" s="22"/>
      <c r="M55" s="13"/>
      <c r="Q55" s="10"/>
      <c r="R55" s="10"/>
      <c r="S55" s="10"/>
      <c r="T55" s="10"/>
      <c r="U55" s="10"/>
      <c r="V55" s="10"/>
      <c r="W55" s="10"/>
    </row>
    <row r="56" spans="1:23" s="116" customFormat="1" ht="18" customHeight="1" x14ac:dyDescent="0.25">
      <c r="A56" s="19"/>
      <c r="B56" s="200" t="s">
        <v>334</v>
      </c>
      <c r="C56" s="20"/>
      <c r="D56" s="136"/>
      <c r="E56" s="136"/>
      <c r="F56" s="136"/>
      <c r="G56" s="136"/>
      <c r="H56" s="136"/>
      <c r="I56" s="136"/>
      <c r="J56" s="136"/>
      <c r="K56" s="136"/>
      <c r="L56" s="22"/>
      <c r="M56" s="13"/>
      <c r="Q56" s="10"/>
      <c r="R56" s="10"/>
      <c r="S56" s="10"/>
      <c r="T56" s="10"/>
      <c r="U56" s="10"/>
      <c r="V56" s="10"/>
      <c r="W56" s="10"/>
    </row>
    <row r="57" spans="1:23" s="116" customFormat="1" ht="18" customHeight="1" x14ac:dyDescent="0.25">
      <c r="A57" s="19"/>
      <c r="B57" s="186" t="s">
        <v>335</v>
      </c>
      <c r="C57" s="135"/>
      <c r="D57" s="247"/>
      <c r="E57" s="247"/>
      <c r="F57" s="247"/>
      <c r="G57" s="247"/>
      <c r="H57" s="247"/>
      <c r="I57" s="247"/>
      <c r="J57" s="247"/>
      <c r="K57" s="247"/>
      <c r="L57" s="22"/>
      <c r="M57" s="13"/>
      <c r="Q57" s="10"/>
      <c r="R57" s="10"/>
      <c r="S57" s="10"/>
      <c r="T57" s="10"/>
      <c r="U57" s="10"/>
      <c r="V57" s="10"/>
      <c r="W57" s="10"/>
    </row>
    <row r="58" spans="1:23" s="127" customFormat="1" ht="18" customHeight="1" x14ac:dyDescent="0.25">
      <c r="A58" s="19"/>
      <c r="B58" s="186" t="s">
        <v>336</v>
      </c>
      <c r="C58" s="135"/>
      <c r="D58" s="247"/>
      <c r="E58" s="247"/>
      <c r="F58" s="247"/>
      <c r="G58" s="247"/>
      <c r="H58" s="247"/>
      <c r="I58" s="247"/>
      <c r="J58" s="247"/>
      <c r="K58" s="247"/>
      <c r="L58" s="22"/>
      <c r="M58" s="13"/>
      <c r="Q58" s="10"/>
      <c r="R58" s="10"/>
      <c r="S58" s="10"/>
      <c r="T58" s="10"/>
      <c r="U58" s="10"/>
      <c r="V58" s="10"/>
      <c r="W58" s="10"/>
    </row>
    <row r="59" spans="1:23" s="116" customFormat="1" ht="9.9499999999999993" customHeight="1" x14ac:dyDescent="0.25">
      <c r="A59" s="19"/>
      <c r="B59" s="112"/>
      <c r="C59" s="135"/>
      <c r="D59" s="115"/>
      <c r="E59" s="136"/>
      <c r="F59" s="136"/>
      <c r="G59" s="136"/>
      <c r="H59" s="136"/>
      <c r="I59" s="136"/>
      <c r="J59" s="136"/>
      <c r="K59" s="136"/>
      <c r="L59" s="22"/>
      <c r="M59" s="13"/>
      <c r="Q59" s="10"/>
      <c r="R59" s="10"/>
      <c r="S59" s="10"/>
      <c r="T59" s="10"/>
      <c r="U59" s="10"/>
      <c r="V59" s="10"/>
      <c r="W59" s="10"/>
    </row>
    <row r="60" spans="1:23" s="116" customFormat="1" ht="18" customHeight="1" x14ac:dyDescent="0.25">
      <c r="A60" s="19"/>
      <c r="B60" s="249" t="s">
        <v>337</v>
      </c>
      <c r="C60" s="250"/>
      <c r="D60" s="250"/>
      <c r="E60" s="250"/>
      <c r="F60" s="250"/>
      <c r="G60" s="250"/>
      <c r="H60" s="250"/>
      <c r="I60" s="250"/>
      <c r="J60" s="250"/>
      <c r="K60" s="250"/>
      <c r="L60" s="22"/>
      <c r="M60" s="13"/>
      <c r="Q60" s="10"/>
      <c r="R60" s="10"/>
      <c r="S60" s="10"/>
      <c r="T60" s="10"/>
      <c r="U60" s="10"/>
      <c r="V60" s="10"/>
      <c r="W60" s="10"/>
    </row>
    <row r="61" spans="1:23" s="116" customFormat="1" ht="9.9499999999999993" customHeight="1" x14ac:dyDescent="0.25">
      <c r="A61" s="19"/>
      <c r="B61" s="112"/>
      <c r="C61" s="135"/>
      <c r="D61" s="136"/>
      <c r="E61" s="136"/>
      <c r="F61" s="136"/>
      <c r="G61" s="136"/>
      <c r="H61" s="136"/>
      <c r="I61" s="136"/>
      <c r="J61" s="136"/>
      <c r="K61" s="136"/>
      <c r="L61" s="22"/>
      <c r="M61" s="13"/>
      <c r="Q61" s="10"/>
      <c r="R61" s="10"/>
      <c r="S61" s="10"/>
      <c r="T61" s="10"/>
      <c r="U61" s="10"/>
      <c r="V61" s="10"/>
      <c r="W61" s="10"/>
    </row>
    <row r="62" spans="1:23" s="116" customFormat="1" ht="18" customHeight="1" x14ac:dyDescent="0.25">
      <c r="A62" s="19"/>
      <c r="B62" s="186" t="s">
        <v>338</v>
      </c>
      <c r="C62" s="135"/>
      <c r="D62" s="247"/>
      <c r="E62" s="247"/>
      <c r="F62" s="247"/>
      <c r="G62" s="247"/>
      <c r="H62" s="247"/>
      <c r="I62" s="247"/>
      <c r="J62" s="247"/>
      <c r="K62" s="247"/>
      <c r="L62" s="22"/>
      <c r="M62" s="13"/>
      <c r="Q62" s="10"/>
      <c r="R62" s="10"/>
      <c r="S62" s="10"/>
      <c r="T62" s="10"/>
      <c r="U62" s="10"/>
      <c r="V62" s="10"/>
      <c r="W62" s="10"/>
    </row>
    <row r="63" spans="1:23" s="116" customFormat="1" ht="18" customHeight="1" x14ac:dyDescent="0.25">
      <c r="A63" s="19"/>
      <c r="B63" s="186" t="s">
        <v>339</v>
      </c>
      <c r="C63" s="135"/>
      <c r="D63" s="247"/>
      <c r="E63" s="247"/>
      <c r="F63" s="247"/>
      <c r="G63" s="247"/>
      <c r="H63" s="247"/>
      <c r="I63" s="247"/>
      <c r="J63" s="247"/>
      <c r="K63" s="247"/>
      <c r="L63" s="22"/>
      <c r="M63" s="13"/>
      <c r="Q63" s="10"/>
      <c r="R63" s="10"/>
      <c r="S63" s="10"/>
      <c r="T63" s="10"/>
      <c r="U63" s="10"/>
      <c r="V63" s="10"/>
      <c r="W63" s="10"/>
    </row>
    <row r="64" spans="1:23" s="116" customFormat="1" ht="18" customHeight="1" x14ac:dyDescent="0.25">
      <c r="A64" s="19"/>
      <c r="B64" s="186" t="s">
        <v>313</v>
      </c>
      <c r="C64" s="135"/>
      <c r="D64" s="247"/>
      <c r="E64" s="247"/>
      <c r="F64" s="247"/>
      <c r="G64" s="247"/>
      <c r="H64" s="247"/>
      <c r="I64" s="247"/>
      <c r="J64" s="247"/>
      <c r="K64" s="247"/>
      <c r="L64" s="22"/>
      <c r="M64" s="13"/>
      <c r="Q64" s="10"/>
      <c r="R64" s="10"/>
      <c r="S64" s="10"/>
      <c r="T64" s="10"/>
      <c r="U64" s="10"/>
      <c r="V64" s="10"/>
      <c r="W64" s="10"/>
    </row>
    <row r="65" spans="1:23" s="116" customFormat="1" ht="18" customHeight="1" x14ac:dyDescent="0.25">
      <c r="A65" s="19"/>
      <c r="B65" s="186" t="s">
        <v>314</v>
      </c>
      <c r="C65" s="135"/>
      <c r="D65" s="247"/>
      <c r="E65" s="247"/>
      <c r="F65" s="247"/>
      <c r="G65" s="247"/>
      <c r="H65" s="247"/>
      <c r="I65" s="247"/>
      <c r="J65" s="247"/>
      <c r="K65" s="247"/>
      <c r="L65" s="22"/>
      <c r="M65" s="13"/>
      <c r="Q65" s="10"/>
      <c r="R65" s="10"/>
      <c r="S65" s="10"/>
      <c r="T65" s="10"/>
      <c r="U65" s="10"/>
      <c r="V65" s="10"/>
      <c r="W65" s="10"/>
    </row>
    <row r="66" spans="1:23" s="116" customFormat="1" ht="18" customHeight="1" x14ac:dyDescent="0.25">
      <c r="A66" s="19"/>
      <c r="B66" s="199" t="s">
        <v>315</v>
      </c>
      <c r="C66" s="135"/>
      <c r="D66" s="247"/>
      <c r="E66" s="247"/>
      <c r="F66" s="247"/>
      <c r="G66" s="247"/>
      <c r="H66" s="247"/>
      <c r="I66" s="247"/>
      <c r="J66" s="247"/>
      <c r="K66" s="247"/>
      <c r="L66" s="22"/>
      <c r="M66" s="13"/>
      <c r="Q66" s="10"/>
      <c r="R66" s="10"/>
      <c r="S66" s="10"/>
      <c r="T66" s="10"/>
      <c r="U66" s="10"/>
      <c r="V66" s="10"/>
      <c r="W66" s="10"/>
    </row>
    <row r="67" spans="1:23" s="158" customFormat="1" ht="18" customHeight="1" x14ac:dyDescent="0.25">
      <c r="A67" s="19"/>
      <c r="B67" s="186" t="s">
        <v>316</v>
      </c>
      <c r="C67" s="156"/>
      <c r="D67" s="242"/>
      <c r="E67" s="243"/>
      <c r="F67" s="243"/>
      <c r="G67" s="243"/>
      <c r="H67" s="243"/>
      <c r="I67" s="243"/>
      <c r="J67" s="243"/>
      <c r="K67" s="244"/>
      <c r="L67" s="22"/>
      <c r="M67" s="13"/>
      <c r="Q67" s="10"/>
      <c r="R67" s="10"/>
      <c r="S67" s="10"/>
      <c r="T67" s="10"/>
      <c r="U67" s="10"/>
      <c r="V67" s="10"/>
      <c r="W67" s="10"/>
    </row>
    <row r="68" spans="1:23" s="116" customFormat="1" ht="18" customHeight="1" x14ac:dyDescent="0.25">
      <c r="A68" s="19"/>
      <c r="B68" s="186" t="s">
        <v>317</v>
      </c>
      <c r="C68" s="135"/>
      <c r="D68" s="247"/>
      <c r="E68" s="247"/>
      <c r="F68" s="247"/>
      <c r="G68" s="247"/>
      <c r="H68" s="247"/>
      <c r="I68" s="247"/>
      <c r="J68" s="247"/>
      <c r="K68" s="247"/>
      <c r="L68" s="22"/>
      <c r="M68" s="13"/>
      <c r="Q68" s="10"/>
      <c r="R68" s="10"/>
      <c r="S68" s="10"/>
      <c r="T68" s="10"/>
      <c r="U68" s="10"/>
      <c r="V68" s="10"/>
      <c r="W68" s="10"/>
    </row>
    <row r="69" spans="1:23" s="116" customFormat="1" ht="18" customHeight="1" x14ac:dyDescent="0.25">
      <c r="A69" s="19"/>
      <c r="B69" s="186" t="s">
        <v>340</v>
      </c>
      <c r="C69" s="135"/>
      <c r="D69" s="247"/>
      <c r="E69" s="247"/>
      <c r="F69" s="247"/>
      <c r="G69" s="247"/>
      <c r="H69" s="247"/>
      <c r="I69" s="247"/>
      <c r="J69" s="247"/>
      <c r="K69" s="247"/>
      <c r="L69" s="22"/>
      <c r="M69" s="13"/>
      <c r="Q69" s="10"/>
      <c r="R69" s="10"/>
      <c r="S69" s="10"/>
      <c r="T69" s="10"/>
      <c r="U69" s="10"/>
      <c r="V69" s="10"/>
      <c r="W69" s="10"/>
    </row>
    <row r="70" spans="1:23" s="116" customFormat="1" ht="9.9499999999999993" customHeight="1" x14ac:dyDescent="0.25">
      <c r="A70" s="19"/>
      <c r="B70" s="186"/>
      <c r="C70" s="135"/>
      <c r="D70" s="115"/>
      <c r="E70" s="136"/>
      <c r="F70" s="136"/>
      <c r="G70" s="136"/>
      <c r="H70" s="136"/>
      <c r="I70" s="136"/>
      <c r="J70" s="136"/>
      <c r="K70" s="136"/>
      <c r="L70" s="22"/>
      <c r="M70" s="13"/>
      <c r="Q70" s="10"/>
      <c r="R70" s="10"/>
      <c r="S70" s="10"/>
      <c r="T70" s="10"/>
      <c r="U70" s="10"/>
      <c r="V70" s="10"/>
      <c r="W70" s="10"/>
    </row>
    <row r="71" spans="1:23" s="116" customFormat="1" ht="54" customHeight="1" x14ac:dyDescent="0.25">
      <c r="A71" s="19"/>
      <c r="B71" s="23" t="s">
        <v>341</v>
      </c>
      <c r="C71" s="23"/>
      <c r="D71" s="256"/>
      <c r="E71" s="256"/>
      <c r="F71" s="256"/>
      <c r="G71" s="256"/>
      <c r="H71" s="256"/>
      <c r="I71" s="256"/>
      <c r="J71" s="256"/>
      <c r="K71" s="256"/>
      <c r="L71" s="22"/>
      <c r="M71" s="13"/>
      <c r="Q71" s="10"/>
      <c r="R71" s="10"/>
      <c r="S71" s="10"/>
      <c r="T71" s="10"/>
      <c r="U71" s="10"/>
      <c r="V71" s="10"/>
      <c r="W71" s="10"/>
    </row>
    <row r="72" spans="1:23" s="116" customFormat="1" ht="9.9499999999999993" customHeight="1" x14ac:dyDescent="0.25">
      <c r="A72" s="24"/>
      <c r="B72" s="25"/>
      <c r="C72" s="25"/>
      <c r="D72" s="25"/>
      <c r="E72" s="25"/>
      <c r="F72" s="25"/>
      <c r="G72" s="25"/>
      <c r="H72" s="25"/>
      <c r="I72" s="25"/>
      <c r="J72" s="25"/>
      <c r="K72" s="25"/>
      <c r="L72" s="26"/>
      <c r="M72" s="13"/>
      <c r="Q72" s="10"/>
      <c r="R72" s="10"/>
      <c r="S72" s="10"/>
      <c r="T72" s="10"/>
      <c r="U72" s="10"/>
      <c r="V72" s="10"/>
      <c r="W72" s="10"/>
    </row>
    <row r="73" spans="1:23" s="116" customFormat="1" ht="9.9499999999999993" customHeight="1" x14ac:dyDescent="0.25">
      <c r="A73" s="10"/>
      <c r="B73" s="10"/>
      <c r="C73" s="10"/>
      <c r="D73" s="10"/>
      <c r="E73" s="10"/>
      <c r="F73" s="10"/>
      <c r="G73" s="10"/>
      <c r="H73" s="10"/>
      <c r="I73" s="10"/>
      <c r="J73" s="10"/>
      <c r="K73" s="10"/>
      <c r="M73" s="13"/>
      <c r="Q73" s="10"/>
      <c r="R73" s="10"/>
      <c r="S73" s="10"/>
      <c r="T73" s="10"/>
      <c r="U73" s="10"/>
      <c r="V73" s="10"/>
      <c r="W73" s="10"/>
    </row>
  </sheetData>
  <sheetProtection algorithmName="SHA-512" hashValue="G3JEhYOJb0uDSz2rtLn3YGCxs2K7rQ2xWziLzpsgSUlPZjazoeEyRgYO+F585ijsccEUJg4fetzh9kfGg2d4PA==" saltValue="Fb2pEtXwPS9LxAm9ANqktQ==" spinCount="100000" sheet="1" objects="1" scenarios="1"/>
  <mergeCells count="56">
    <mergeCell ref="D27:K27"/>
    <mergeCell ref="D28:K28"/>
    <mergeCell ref="D29:K29"/>
    <mergeCell ref="D32:K32"/>
    <mergeCell ref="D33:K33"/>
    <mergeCell ref="G16:K16"/>
    <mergeCell ref="D17:E17"/>
    <mergeCell ref="G17:K17"/>
    <mergeCell ref="D18:E18"/>
    <mergeCell ref="D20:K20"/>
    <mergeCell ref="D71:K71"/>
    <mergeCell ref="D34:K34"/>
    <mergeCell ref="D35:K35"/>
    <mergeCell ref="D37:K37"/>
    <mergeCell ref="D38:K38"/>
    <mergeCell ref="D39:K39"/>
    <mergeCell ref="D62:K62"/>
    <mergeCell ref="D63:K63"/>
    <mergeCell ref="D64:K64"/>
    <mergeCell ref="D65:K65"/>
    <mergeCell ref="D66:K66"/>
    <mergeCell ref="D53:K53"/>
    <mergeCell ref="D54:K54"/>
    <mergeCell ref="D57:K57"/>
    <mergeCell ref="B6:K6"/>
    <mergeCell ref="D36:K36"/>
    <mergeCell ref="D50:K50"/>
    <mergeCell ref="D68:K68"/>
    <mergeCell ref="D69:K69"/>
    <mergeCell ref="D8:K8"/>
    <mergeCell ref="D7:K7"/>
    <mergeCell ref="D9:K9"/>
    <mergeCell ref="D12:K12"/>
    <mergeCell ref="D13:K13"/>
    <mergeCell ref="D14:K14"/>
    <mergeCell ref="D23:K23"/>
    <mergeCell ref="D24:K24"/>
    <mergeCell ref="D25:K25"/>
    <mergeCell ref="D26:K26"/>
    <mergeCell ref="D16:E16"/>
    <mergeCell ref="B2:K2"/>
    <mergeCell ref="D67:K67"/>
    <mergeCell ref="B4:K4"/>
    <mergeCell ref="D31:K31"/>
    <mergeCell ref="D47:K47"/>
    <mergeCell ref="D48:K48"/>
    <mergeCell ref="D49:K49"/>
    <mergeCell ref="D51:K51"/>
    <mergeCell ref="D52:K52"/>
    <mergeCell ref="D40:K40"/>
    <mergeCell ref="D43:K43"/>
    <mergeCell ref="D44:K44"/>
    <mergeCell ref="D45:K45"/>
    <mergeCell ref="D46:K46"/>
    <mergeCell ref="D58:K58"/>
    <mergeCell ref="B60:K60"/>
  </mergeCells>
  <dataValidations count="4">
    <dataValidation type="list" allowBlank="1" showInputMessage="1" showErrorMessage="1" sqref="D57" xr:uid="{00000000-0002-0000-0100-000000000000}">
      <formula1>Rechnung_an</formula1>
    </dataValidation>
    <dataValidation type="list" allowBlank="1" showInputMessage="1" showErrorMessage="1" sqref="D14" xr:uid="{00000000-0002-0000-0100-000002000000}">
      <formula1>Sprachen</formula1>
    </dataValidation>
    <dataValidation type="list" allowBlank="1" showInputMessage="1" showErrorMessage="1" sqref="D43" xr:uid="{00000000-0002-0000-0100-000003000000}">
      <formula1>Branchen</formula1>
    </dataValidation>
    <dataValidation type="list" allowBlank="1" showInputMessage="1" showErrorMessage="1" sqref="D23" xr:uid="{00000000-0002-0000-0100-000004000000}">
      <formula1>Anrede</formula1>
    </dataValidation>
  </dataValidations>
  <printOptions horizontalCentered="1"/>
  <pageMargins left="0.39370078740157483" right="0.39370078740157483" top="1.5748031496062993" bottom="0.59055118110236227" header="0.39370078740157483" footer="0.31496062992125984"/>
  <pageSetup paperSize="9" scale="94" fitToHeight="0" orientation="portrait" r:id="rId1"/>
  <headerFooter>
    <oddHeader>&amp;L&amp;"Verdana,Standard"&amp;9&amp;G&amp;C&amp;"Verdana,Fett"&amp;12
IPMA Level D
Recertification application
Personal details&amp;R&amp;G</oddHeader>
    <oddFooter>&amp;L&amp;"Verdana,Standard"&amp;9© VZPM&amp;C&amp;"Verdana,Standard"&amp;9&amp;F&amp;R&amp;"Verdana,Standard"&amp;9&amp;A Page &amp;P/&amp;N</oddFooter>
  </headerFooter>
  <rowBreaks count="1" manualBreakCount="1">
    <brk id="43" max="11" man="1"/>
  </rowBreak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FE4DC827-7BF0-4AD8-ADEC-234CD0129AEC}">
          <x14:formula1>
            <xm:f>Vorgaben!$B$102:$B$123</xm:f>
          </x14:formula1>
          <xm:sqref>D28:K28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62"/>
  <sheetViews>
    <sheetView showGridLines="0" zoomScaleNormal="100" workbookViewId="0"/>
  </sheetViews>
  <sheetFormatPr baseColWidth="10" defaultColWidth="11.42578125" defaultRowHeight="18" customHeight="1" outlineLevelRow="1" x14ac:dyDescent="0.25"/>
  <cols>
    <col min="1" max="1" width="1.7109375" style="10" customWidth="1"/>
    <col min="2" max="2" width="20.7109375" style="10" customWidth="1"/>
    <col min="3" max="3" width="30.7109375" style="10" customWidth="1"/>
    <col min="4" max="4" width="16.7109375" style="10" customWidth="1"/>
    <col min="5" max="5" width="1.7109375" style="10" customWidth="1"/>
    <col min="6" max="6" width="14.7109375" style="10" customWidth="1"/>
    <col min="7" max="8" width="15.7109375" style="10" customWidth="1"/>
    <col min="9" max="9" width="1.7109375" style="10" customWidth="1"/>
    <col min="10" max="10" width="11.42578125" style="116" customWidth="1"/>
    <col min="11" max="11" width="11.42578125" style="13" customWidth="1"/>
    <col min="12" max="14" width="11.42578125" style="116"/>
    <col min="15" max="16384" width="11.42578125" style="10"/>
  </cols>
  <sheetData>
    <row r="1" spans="1:21" s="13" customFormat="1" ht="9.9499999999999993" customHeight="1" x14ac:dyDescent="0.15">
      <c r="A1" s="54"/>
      <c r="B1" s="55"/>
      <c r="C1" s="56"/>
      <c r="D1" s="56"/>
      <c r="E1" s="56"/>
      <c r="F1" s="56"/>
      <c r="G1" s="56"/>
      <c r="H1" s="56"/>
      <c r="I1" s="57"/>
      <c r="J1" s="116"/>
      <c r="L1" s="116"/>
      <c r="M1" s="116"/>
      <c r="N1" s="116"/>
      <c r="O1" s="10"/>
      <c r="P1" s="10"/>
      <c r="Q1" s="10"/>
      <c r="R1" s="10"/>
      <c r="S1" s="10"/>
      <c r="T1" s="10"/>
      <c r="U1" s="10"/>
    </row>
    <row r="2" spans="1:21" s="13" customFormat="1" ht="18" customHeight="1" x14ac:dyDescent="0.15">
      <c r="A2" s="58"/>
      <c r="B2" s="264" t="s">
        <v>342</v>
      </c>
      <c r="C2" s="264"/>
      <c r="D2" s="265" t="s">
        <v>343</v>
      </c>
      <c r="E2" s="265"/>
      <c r="F2" s="265"/>
      <c r="G2" s="266"/>
      <c r="H2" s="87">
        <f>SUM(H5:H11)</f>
        <v>0</v>
      </c>
      <c r="I2" s="61"/>
      <c r="J2" s="116"/>
      <c r="L2" s="116"/>
      <c r="M2" s="116"/>
      <c r="N2" s="116"/>
      <c r="O2" s="10"/>
      <c r="P2" s="10"/>
      <c r="Q2" s="10"/>
      <c r="R2" s="10"/>
      <c r="S2" s="10"/>
      <c r="T2" s="10"/>
      <c r="U2" s="10"/>
    </row>
    <row r="3" spans="1:21" s="13" customFormat="1" ht="9.9499999999999993" customHeight="1" x14ac:dyDescent="0.15">
      <c r="A3" s="58"/>
      <c r="B3" s="20"/>
      <c r="C3" s="59"/>
      <c r="D3" s="59"/>
      <c r="E3" s="59"/>
      <c r="F3" s="59"/>
      <c r="G3" s="59"/>
      <c r="H3" s="59"/>
      <c r="I3" s="61"/>
      <c r="J3" s="116"/>
      <c r="L3" s="116"/>
      <c r="M3" s="116"/>
      <c r="N3" s="116"/>
      <c r="O3" s="10"/>
      <c r="P3" s="10"/>
      <c r="Q3" s="10"/>
      <c r="R3" s="10"/>
      <c r="S3" s="10"/>
      <c r="T3" s="10"/>
      <c r="U3" s="10"/>
    </row>
    <row r="4" spans="1:21" s="13" customFormat="1" ht="18" customHeight="1" x14ac:dyDescent="0.15">
      <c r="A4" s="58"/>
      <c r="B4" s="59"/>
      <c r="C4" s="59"/>
      <c r="D4" s="59"/>
      <c r="E4" s="59"/>
      <c r="F4" s="60" t="s">
        <v>344</v>
      </c>
      <c r="G4" s="60" t="s">
        <v>345</v>
      </c>
      <c r="H4" s="60" t="s">
        <v>346</v>
      </c>
      <c r="I4" s="61"/>
      <c r="J4" s="116"/>
      <c r="L4" s="116"/>
      <c r="M4" s="116"/>
      <c r="N4" s="116"/>
      <c r="O4" s="10"/>
      <c r="P4" s="10"/>
      <c r="Q4" s="10"/>
      <c r="R4" s="10"/>
      <c r="S4" s="10"/>
      <c r="T4" s="10"/>
      <c r="U4" s="10"/>
    </row>
    <row r="5" spans="1:21" s="13" customFormat="1" ht="18" customHeight="1" x14ac:dyDescent="0.15">
      <c r="A5" s="58"/>
      <c r="B5" s="261" t="s">
        <v>212</v>
      </c>
      <c r="C5" s="262"/>
      <c r="D5" s="263"/>
      <c r="E5" s="63"/>
      <c r="F5" s="64" t="s">
        <v>346</v>
      </c>
      <c r="G5" s="44">
        <f>'Edu1'!G82</f>
        <v>0</v>
      </c>
      <c r="H5" s="53">
        <f>G5</f>
        <v>0</v>
      </c>
      <c r="I5" s="61"/>
      <c r="J5" s="116"/>
      <c r="L5" s="116"/>
      <c r="M5" s="116"/>
      <c r="N5" s="116"/>
      <c r="O5" s="10"/>
      <c r="P5" s="10"/>
      <c r="Q5" s="10"/>
      <c r="R5" s="10"/>
      <c r="S5" s="10"/>
      <c r="T5" s="10"/>
      <c r="U5" s="10"/>
    </row>
    <row r="6" spans="1:21" s="13" customFormat="1" ht="18" customHeight="1" x14ac:dyDescent="0.15">
      <c r="A6" s="58"/>
      <c r="B6" s="261" t="s">
        <v>224</v>
      </c>
      <c r="C6" s="262"/>
      <c r="D6" s="263"/>
      <c r="E6" s="63"/>
      <c r="F6" s="64" t="s">
        <v>346</v>
      </c>
      <c r="G6" s="44">
        <f>'Edu2'!G82</f>
        <v>0</v>
      </c>
      <c r="H6" s="53">
        <f>IF(G6*2&lt;=60,G6*2,60)</f>
        <v>0</v>
      </c>
      <c r="I6" s="61"/>
      <c r="J6" s="116"/>
      <c r="L6" s="116"/>
      <c r="M6" s="116"/>
      <c r="N6" s="116"/>
      <c r="O6" s="10"/>
      <c r="P6" s="10"/>
      <c r="Q6" s="10"/>
      <c r="R6" s="10"/>
      <c r="S6" s="10"/>
      <c r="T6" s="10"/>
      <c r="U6" s="10"/>
    </row>
    <row r="7" spans="1:21" s="13" customFormat="1" ht="18" customHeight="1" x14ac:dyDescent="0.15">
      <c r="A7" s="58"/>
      <c r="B7" s="261" t="s">
        <v>228</v>
      </c>
      <c r="C7" s="262"/>
      <c r="D7" s="263"/>
      <c r="E7" s="63"/>
      <c r="F7" s="64" t="s">
        <v>347</v>
      </c>
      <c r="G7" s="44">
        <f>'Edu3'!G38</f>
        <v>0</v>
      </c>
      <c r="H7" s="53">
        <f>ROUND(IF(G7/3&lt;=60,G7/3,60),0)</f>
        <v>0</v>
      </c>
      <c r="I7" s="61"/>
      <c r="J7" s="116"/>
      <c r="L7" s="116"/>
      <c r="M7" s="116"/>
      <c r="N7" s="116"/>
      <c r="O7" s="10"/>
      <c r="P7" s="10"/>
      <c r="Q7" s="10"/>
      <c r="R7" s="10"/>
      <c r="S7" s="10"/>
      <c r="T7" s="10"/>
      <c r="U7" s="10"/>
    </row>
    <row r="8" spans="1:21" s="13" customFormat="1" ht="18" customHeight="1" x14ac:dyDescent="0.15">
      <c r="A8" s="58"/>
      <c r="B8" s="261" t="s">
        <v>236</v>
      </c>
      <c r="C8" s="262"/>
      <c r="D8" s="263"/>
      <c r="E8" s="63"/>
      <c r="F8" s="64" t="s">
        <v>347</v>
      </c>
      <c r="G8" s="44">
        <f>'Edu4'!G82</f>
        <v>0</v>
      </c>
      <c r="H8" s="53">
        <f>ROUND(IF(G8*3/60&lt;=60,G8*3/60,60),0)</f>
        <v>0</v>
      </c>
      <c r="I8" s="61"/>
      <c r="J8" s="116"/>
      <c r="L8" s="116"/>
      <c r="M8" s="116"/>
      <c r="N8" s="116"/>
      <c r="O8" s="10"/>
      <c r="P8" s="10"/>
      <c r="Q8" s="10"/>
      <c r="R8" s="10"/>
      <c r="S8" s="10"/>
      <c r="T8" s="10"/>
      <c r="U8" s="10"/>
    </row>
    <row r="9" spans="1:21" ht="18" customHeight="1" x14ac:dyDescent="0.15">
      <c r="A9" s="58"/>
      <c r="B9" s="261" t="s">
        <v>241</v>
      </c>
      <c r="C9" s="262"/>
      <c r="D9" s="263"/>
      <c r="E9" s="63"/>
      <c r="F9" s="64" t="s">
        <v>346</v>
      </c>
      <c r="G9" s="44">
        <f>'Edu5'!G12</f>
        <v>0</v>
      </c>
      <c r="H9" s="44">
        <f>G9</f>
        <v>0</v>
      </c>
      <c r="I9" s="61"/>
    </row>
    <row r="10" spans="1:21" ht="18" customHeight="1" x14ac:dyDescent="0.15">
      <c r="A10" s="58"/>
      <c r="B10" s="261" t="s">
        <v>245</v>
      </c>
      <c r="C10" s="262"/>
      <c r="D10" s="263"/>
      <c r="E10" s="63"/>
      <c r="F10" s="64" t="s">
        <v>346</v>
      </c>
      <c r="G10" s="44">
        <f>'Edu6'!H21</f>
        <v>0</v>
      </c>
      <c r="H10" s="53">
        <f>IF(G10&lt;=100,G10,100)</f>
        <v>0</v>
      </c>
      <c r="I10" s="61"/>
    </row>
    <row r="11" spans="1:21" ht="18" customHeight="1" x14ac:dyDescent="0.15">
      <c r="A11" s="58"/>
      <c r="B11" s="261" t="s">
        <v>248</v>
      </c>
      <c r="C11" s="262"/>
      <c r="D11" s="263"/>
      <c r="E11" s="63"/>
      <c r="F11" s="64" t="s">
        <v>346</v>
      </c>
      <c r="G11" s="44">
        <f>'Edu7'!G30</f>
        <v>0</v>
      </c>
      <c r="H11" s="53">
        <f>IF(G11&lt;=40,G11,40)</f>
        <v>0</v>
      </c>
      <c r="I11" s="61"/>
    </row>
    <row r="12" spans="1:21" ht="9.9499999999999993" customHeight="1" x14ac:dyDescent="0.15">
      <c r="A12" s="65"/>
      <c r="B12" s="34"/>
      <c r="C12" s="66"/>
      <c r="D12" s="66"/>
      <c r="E12" s="66"/>
      <c r="F12" s="66"/>
      <c r="G12" s="66"/>
      <c r="H12" s="67"/>
      <c r="I12" s="62"/>
    </row>
    <row r="13" spans="1:21" ht="9.9499999999999993" customHeight="1" x14ac:dyDescent="0.15">
      <c r="A13" s="6"/>
      <c r="B13" s="7"/>
      <c r="C13" s="6"/>
      <c r="D13" s="6"/>
      <c r="E13" s="6"/>
      <c r="F13" s="6"/>
      <c r="G13" s="6"/>
      <c r="H13" s="8"/>
      <c r="I13" s="6"/>
      <c r="J13" s="12"/>
      <c r="K13" s="14"/>
    </row>
    <row r="14" spans="1:21" ht="9.9499999999999993" customHeight="1" x14ac:dyDescent="0.15">
      <c r="A14" s="54"/>
      <c r="B14" s="68"/>
      <c r="C14" s="56"/>
      <c r="D14" s="56"/>
      <c r="E14" s="56"/>
      <c r="F14" s="56"/>
      <c r="G14" s="56"/>
      <c r="H14" s="69"/>
      <c r="I14" s="57"/>
    </row>
    <row r="15" spans="1:21" ht="18" customHeight="1" x14ac:dyDescent="0.15">
      <c r="A15" s="58"/>
      <c r="B15" s="264" t="s">
        <v>348</v>
      </c>
      <c r="C15" s="264"/>
      <c r="D15" s="265" t="s">
        <v>349</v>
      </c>
      <c r="E15" s="265"/>
      <c r="F15" s="265"/>
      <c r="G15" s="266"/>
      <c r="H15" s="43">
        <f>IF(H18&lt;=100,H18,100)</f>
        <v>0</v>
      </c>
      <c r="I15" s="61"/>
    </row>
    <row r="16" spans="1:21" ht="9.9499999999999993" customHeight="1" x14ac:dyDescent="0.15">
      <c r="A16" s="58"/>
      <c r="B16" s="146"/>
      <c r="C16" s="59"/>
      <c r="D16" s="59"/>
      <c r="E16" s="59"/>
      <c r="F16" s="59"/>
      <c r="G16" s="59"/>
      <c r="H16" s="32"/>
      <c r="I16" s="61"/>
    </row>
    <row r="17" spans="1:14" ht="18" customHeight="1" x14ac:dyDescent="0.15">
      <c r="A17" s="58"/>
      <c r="B17" s="250" t="s">
        <v>353</v>
      </c>
      <c r="C17" s="250"/>
      <c r="D17" s="250"/>
      <c r="E17" s="146"/>
      <c r="F17" s="146"/>
      <c r="G17" s="150" t="s">
        <v>351</v>
      </c>
      <c r="H17" s="82">
        <f>PM!J7</f>
        <v>0</v>
      </c>
      <c r="I17" s="61"/>
    </row>
    <row r="18" spans="1:14" ht="18" customHeight="1" x14ac:dyDescent="0.15">
      <c r="A18" s="58"/>
      <c r="B18" s="250" t="s">
        <v>354</v>
      </c>
      <c r="C18" s="250"/>
      <c r="D18" s="250"/>
      <c r="E18" s="146"/>
      <c r="F18" s="146"/>
      <c r="G18" s="150" t="s">
        <v>352</v>
      </c>
      <c r="H18" s="82">
        <f>H17*5</f>
        <v>0</v>
      </c>
      <c r="I18" s="61"/>
    </row>
    <row r="19" spans="1:14" ht="9.9499999999999993" customHeight="1" x14ac:dyDescent="0.15">
      <c r="A19" s="65"/>
      <c r="B19" s="78"/>
      <c r="C19" s="147"/>
      <c r="D19" s="80"/>
      <c r="E19" s="80"/>
      <c r="F19" s="80"/>
      <c r="G19" s="81"/>
      <c r="H19" s="52"/>
      <c r="I19" s="62"/>
    </row>
    <row r="20" spans="1:14" ht="9.9499999999999993" customHeight="1" x14ac:dyDescent="0.15">
      <c r="A20" s="77"/>
      <c r="B20" s="72"/>
      <c r="C20" s="73"/>
      <c r="D20" s="74"/>
      <c r="E20" s="74"/>
      <c r="F20" s="74"/>
      <c r="G20" s="75"/>
      <c r="H20" s="76"/>
      <c r="I20" s="77"/>
    </row>
    <row r="21" spans="1:14" ht="9.9499999999999993" customHeight="1" x14ac:dyDescent="0.15">
      <c r="A21" s="54"/>
      <c r="B21" s="68"/>
      <c r="C21" s="56"/>
      <c r="D21" s="56"/>
      <c r="E21" s="56"/>
      <c r="F21" s="56"/>
      <c r="G21" s="56"/>
      <c r="H21" s="69"/>
      <c r="I21" s="57"/>
      <c r="J21" s="148"/>
      <c r="L21" s="148"/>
      <c r="M21" s="148"/>
      <c r="N21" s="148"/>
    </row>
    <row r="22" spans="1:14" ht="18" customHeight="1" x14ac:dyDescent="0.15">
      <c r="A22" s="58"/>
      <c r="B22" s="264" t="s">
        <v>355</v>
      </c>
      <c r="C22" s="264"/>
      <c r="D22" s="264"/>
      <c r="E22" s="59"/>
      <c r="F22" s="59"/>
      <c r="G22" s="149" t="s">
        <v>352</v>
      </c>
      <c r="H22" s="43">
        <f>H2+H15</f>
        <v>0</v>
      </c>
      <c r="I22" s="61"/>
      <c r="J22" s="148"/>
      <c r="L22" s="148"/>
      <c r="M22" s="148"/>
      <c r="N22" s="148"/>
    </row>
    <row r="23" spans="1:14" ht="9.9499999999999993" customHeight="1" x14ac:dyDescent="0.15">
      <c r="A23" s="65"/>
      <c r="B23" s="34"/>
      <c r="C23" s="66"/>
      <c r="D23" s="66"/>
      <c r="E23" s="66"/>
      <c r="F23" s="66"/>
      <c r="G23" s="66"/>
      <c r="H23" s="36"/>
      <c r="I23" s="62"/>
      <c r="J23" s="148"/>
      <c r="L23" s="148"/>
      <c r="M23" s="148"/>
      <c r="N23" s="148"/>
    </row>
    <row r="24" spans="1:14" ht="9.9499999999999993" customHeight="1" x14ac:dyDescent="0.15">
      <c r="A24" s="77"/>
      <c r="B24" s="72"/>
      <c r="C24" s="73"/>
      <c r="D24" s="74"/>
      <c r="E24" s="74"/>
      <c r="F24" s="74"/>
      <c r="G24" s="75"/>
      <c r="H24" s="76"/>
      <c r="I24" s="77"/>
      <c r="J24" s="148"/>
      <c r="L24" s="148"/>
      <c r="M24" s="148"/>
      <c r="N24" s="148"/>
    </row>
    <row r="25" spans="1:14" ht="9.9499999999999993" customHeight="1" x14ac:dyDescent="0.15">
      <c r="A25" s="54"/>
      <c r="B25" s="83"/>
      <c r="C25" s="84"/>
      <c r="D25" s="85"/>
      <c r="E25" s="85"/>
      <c r="F25" s="85"/>
      <c r="G25" s="86"/>
      <c r="H25" s="51"/>
      <c r="I25" s="57"/>
    </row>
    <row r="26" spans="1:14" ht="18" customHeight="1" x14ac:dyDescent="0.15">
      <c r="A26" s="58"/>
      <c r="B26" s="276" t="s">
        <v>356</v>
      </c>
      <c r="C26" s="276"/>
      <c r="D26" s="119" t="s">
        <v>4</v>
      </c>
      <c r="E26" s="119"/>
      <c r="F26" s="277" t="s">
        <v>306</v>
      </c>
      <c r="G26" s="277"/>
      <c r="H26" s="277"/>
      <c r="I26" s="61"/>
    </row>
    <row r="27" spans="1:14" ht="9.9499999999999993" customHeight="1" x14ac:dyDescent="0.15">
      <c r="A27" s="58"/>
      <c r="B27" s="70"/>
      <c r="C27" s="115"/>
      <c r="D27" s="119"/>
      <c r="E27" s="119"/>
      <c r="F27" s="119"/>
      <c r="G27" s="71"/>
      <c r="H27" s="45"/>
      <c r="I27" s="61"/>
    </row>
    <row r="28" spans="1:14" ht="18" customHeight="1" x14ac:dyDescent="0.15">
      <c r="A28" s="58"/>
      <c r="B28" s="257" t="s">
        <v>357</v>
      </c>
      <c r="C28" s="281"/>
      <c r="D28" s="114" t="str">
        <f>Pers!D12</f>
        <v>D</v>
      </c>
      <c r="E28" s="119"/>
      <c r="F28" s="278" t="str">
        <f>Pers!D13</f>
        <v>Level D - Certified Project Management Associate</v>
      </c>
      <c r="G28" s="278"/>
      <c r="H28" s="278"/>
      <c r="I28" s="61"/>
    </row>
    <row r="29" spans="1:14" ht="9.9499999999999993" customHeight="1" x14ac:dyDescent="0.15">
      <c r="A29" s="58"/>
      <c r="B29" s="115"/>
      <c r="C29" s="115"/>
      <c r="D29" s="70"/>
      <c r="E29" s="119"/>
      <c r="F29" s="70"/>
      <c r="G29" s="70"/>
      <c r="H29" s="70"/>
      <c r="I29" s="61"/>
    </row>
    <row r="30" spans="1:14" ht="18" customHeight="1" x14ac:dyDescent="0.15">
      <c r="A30" s="58"/>
      <c r="B30" s="115" t="s">
        <v>358</v>
      </c>
      <c r="C30" s="279" t="str">
        <f>IF(H22&lt;139.5,"You have not demonstrated sufficient training hours.",IF(AND(H22&gt;=139.5,H22&lt;174.5),"There are still a few training hours to go. Please contact us.","You have demonstrated sufficient training hours."))</f>
        <v>You have not demonstrated sufficient training hours.</v>
      </c>
      <c r="D30" s="279"/>
      <c r="E30" s="279"/>
      <c r="F30" s="279"/>
      <c r="G30" s="279"/>
      <c r="H30" s="279"/>
      <c r="I30" s="61"/>
    </row>
    <row r="31" spans="1:14" ht="9.9499999999999993" customHeight="1" x14ac:dyDescent="0.15">
      <c r="A31" s="58"/>
      <c r="B31" s="115"/>
      <c r="C31" s="115"/>
      <c r="D31" s="119"/>
      <c r="E31" s="119"/>
      <c r="F31" s="119"/>
      <c r="G31" s="71"/>
      <c r="H31" s="45"/>
      <c r="I31" s="61"/>
    </row>
    <row r="32" spans="1:14" ht="18" customHeight="1" x14ac:dyDescent="0.15">
      <c r="A32" s="58"/>
      <c r="B32" s="257" t="s">
        <v>359</v>
      </c>
      <c r="C32" s="257"/>
      <c r="D32" s="257"/>
      <c r="E32" s="257"/>
      <c r="F32" s="257"/>
      <c r="G32" s="257"/>
      <c r="H32" s="257"/>
      <c r="I32" s="61"/>
    </row>
    <row r="33" spans="1:15" ht="9.9499999999999993" customHeight="1" x14ac:dyDescent="0.15">
      <c r="A33" s="65"/>
      <c r="B33" s="79"/>
      <c r="C33" s="79"/>
      <c r="D33" s="80"/>
      <c r="E33" s="80"/>
      <c r="F33" s="80"/>
      <c r="G33" s="81"/>
      <c r="H33" s="52"/>
      <c r="I33" s="62"/>
    </row>
    <row r="34" spans="1:15" ht="9.9499999999999993" customHeight="1" x14ac:dyDescent="0.15">
      <c r="A34" s="89"/>
      <c r="B34" s="90"/>
      <c r="C34" s="90"/>
      <c r="D34" s="91"/>
      <c r="E34" s="91"/>
      <c r="F34" s="91"/>
      <c r="G34" s="92"/>
      <c r="H34" s="93"/>
      <c r="I34" s="89"/>
      <c r="J34" s="12"/>
      <c r="K34" s="14"/>
      <c r="L34" s="12"/>
      <c r="M34" s="12"/>
      <c r="N34" s="12"/>
      <c r="O34" s="11"/>
    </row>
    <row r="35" spans="1:15" ht="18" hidden="1" customHeight="1" outlineLevel="1" x14ac:dyDescent="0.25">
      <c r="A35" s="94"/>
      <c r="B35" s="274" t="s">
        <v>23</v>
      </c>
      <c r="C35" s="274"/>
      <c r="D35" s="274"/>
      <c r="E35" s="274"/>
      <c r="F35" s="274"/>
      <c r="G35" s="274"/>
      <c r="H35" s="274"/>
      <c r="I35" s="94"/>
      <c r="J35" s="12"/>
      <c r="K35" s="14"/>
      <c r="L35" s="12"/>
      <c r="M35" s="12"/>
      <c r="N35" s="12"/>
      <c r="O35" s="11"/>
    </row>
    <row r="36" spans="1:15" ht="9.9499999999999993" hidden="1" customHeight="1" outlineLevel="1" x14ac:dyDescent="0.15">
      <c r="A36" s="128"/>
      <c r="B36" s="129"/>
      <c r="C36" s="129"/>
      <c r="D36" s="130"/>
      <c r="E36" s="130"/>
      <c r="F36" s="130"/>
      <c r="G36" s="131"/>
      <c r="H36" s="132"/>
      <c r="I36" s="128"/>
      <c r="J36" s="12"/>
      <c r="K36" s="14"/>
      <c r="L36" s="12"/>
      <c r="M36" s="12"/>
      <c r="N36" s="12"/>
      <c r="O36" s="11"/>
    </row>
    <row r="37" spans="1:15" ht="9.9499999999999993" hidden="1" customHeight="1" outlineLevel="1" x14ac:dyDescent="0.15">
      <c r="A37" s="54"/>
      <c r="B37" s="84"/>
      <c r="C37" s="84"/>
      <c r="D37" s="85"/>
      <c r="E37" s="85"/>
      <c r="F37" s="85"/>
      <c r="G37" s="86"/>
      <c r="H37" s="51"/>
      <c r="I37" s="57"/>
      <c r="J37" s="12"/>
      <c r="K37" s="14"/>
      <c r="L37" s="12"/>
      <c r="M37" s="12"/>
      <c r="N37" s="12"/>
      <c r="O37" s="11"/>
    </row>
    <row r="38" spans="1:15" ht="60" hidden="1" customHeight="1" outlineLevel="1" x14ac:dyDescent="0.15">
      <c r="A38" s="58"/>
      <c r="B38" s="111" t="s">
        <v>0</v>
      </c>
      <c r="C38" s="280"/>
      <c r="D38" s="280"/>
      <c r="E38" s="280"/>
      <c r="F38" s="280"/>
      <c r="G38" s="280"/>
      <c r="H38" s="280"/>
      <c r="I38" s="61"/>
      <c r="J38" s="12"/>
      <c r="K38" s="14"/>
      <c r="L38" s="12"/>
      <c r="M38" s="12"/>
      <c r="N38" s="12"/>
      <c r="O38" s="11"/>
    </row>
    <row r="39" spans="1:15" ht="9.9499999999999993" hidden="1" customHeight="1" outlineLevel="1" x14ac:dyDescent="0.15">
      <c r="A39" s="65"/>
      <c r="B39" s="79"/>
      <c r="C39" s="79"/>
      <c r="D39" s="80"/>
      <c r="E39" s="80"/>
      <c r="F39" s="80"/>
      <c r="G39" s="81"/>
      <c r="H39" s="52"/>
      <c r="I39" s="62"/>
      <c r="J39" s="12"/>
      <c r="K39" s="14"/>
      <c r="L39" s="12"/>
      <c r="M39" s="12"/>
      <c r="N39" s="12"/>
      <c r="O39" s="11"/>
    </row>
    <row r="40" spans="1:15" ht="9.9499999999999993" hidden="1" customHeight="1" outlineLevel="1" x14ac:dyDescent="0.15">
      <c r="A40" s="128"/>
      <c r="B40" s="129"/>
      <c r="C40" s="129"/>
      <c r="D40" s="130"/>
      <c r="E40" s="130"/>
      <c r="F40" s="130"/>
      <c r="G40" s="131"/>
      <c r="H40" s="132"/>
      <c r="I40" s="128"/>
      <c r="J40" s="12"/>
      <c r="K40" s="14"/>
      <c r="L40" s="12"/>
      <c r="M40" s="12"/>
      <c r="N40" s="12"/>
      <c r="O40" s="11"/>
    </row>
    <row r="41" spans="1:15" ht="9.9499999999999993" hidden="1" customHeight="1" outlineLevel="1" x14ac:dyDescent="0.15">
      <c r="A41" s="96"/>
      <c r="B41" s="97"/>
      <c r="C41" s="97"/>
      <c r="D41" s="98"/>
      <c r="E41" s="98"/>
      <c r="F41" s="98"/>
      <c r="G41" s="98"/>
      <c r="H41" s="98"/>
      <c r="I41" s="99"/>
    </row>
    <row r="42" spans="1:15" ht="18" hidden="1" customHeight="1" outlineLevel="1" x14ac:dyDescent="0.15">
      <c r="A42" s="100"/>
      <c r="B42" s="272" t="s">
        <v>6</v>
      </c>
      <c r="C42" s="273"/>
      <c r="D42" s="113" t="s">
        <v>5</v>
      </c>
      <c r="E42" s="101"/>
      <c r="F42" s="270"/>
      <c r="G42" s="270"/>
      <c r="H42" s="270"/>
      <c r="I42" s="102"/>
    </row>
    <row r="43" spans="1:15" ht="18" hidden="1" customHeight="1" outlineLevel="1" x14ac:dyDescent="0.15">
      <c r="A43" s="100"/>
      <c r="B43" s="272" t="s">
        <v>34</v>
      </c>
      <c r="C43" s="273"/>
      <c r="D43" s="113" t="s">
        <v>5</v>
      </c>
      <c r="E43" s="101"/>
      <c r="F43" s="270"/>
      <c r="G43" s="270"/>
      <c r="H43" s="270"/>
      <c r="I43" s="102"/>
    </row>
    <row r="44" spans="1:15" ht="18" hidden="1" customHeight="1" outlineLevel="1" x14ac:dyDescent="0.15">
      <c r="A44" s="100"/>
      <c r="B44" s="272" t="s">
        <v>7</v>
      </c>
      <c r="C44" s="273"/>
      <c r="D44" s="113" t="s">
        <v>5</v>
      </c>
      <c r="E44" s="101"/>
      <c r="F44" s="270"/>
      <c r="G44" s="270"/>
      <c r="H44" s="270"/>
      <c r="I44" s="102"/>
    </row>
    <row r="45" spans="1:15" ht="9.9499999999999993" hidden="1" customHeight="1" outlineLevel="1" x14ac:dyDescent="0.15">
      <c r="A45" s="100"/>
      <c r="B45" s="117"/>
      <c r="C45" s="117"/>
      <c r="D45" s="101"/>
      <c r="E45" s="101"/>
      <c r="F45" s="101"/>
      <c r="G45" s="101"/>
      <c r="H45" s="101"/>
      <c r="I45" s="102"/>
    </row>
    <row r="46" spans="1:15" ht="18" hidden="1" customHeight="1" outlineLevel="1" x14ac:dyDescent="0.15">
      <c r="A46" s="100"/>
      <c r="B46" s="272" t="s">
        <v>17</v>
      </c>
      <c r="C46" s="273"/>
      <c r="D46" s="269"/>
      <c r="E46" s="269"/>
      <c r="F46" s="269"/>
      <c r="G46" s="269"/>
      <c r="H46" s="269"/>
      <c r="I46" s="102"/>
    </row>
    <row r="47" spans="1:15" ht="9.9499999999999993" hidden="1" customHeight="1" outlineLevel="1" x14ac:dyDescent="0.15">
      <c r="A47" s="100"/>
      <c r="B47" s="117"/>
      <c r="C47" s="117"/>
      <c r="D47" s="101"/>
      <c r="E47" s="101"/>
      <c r="F47" s="101"/>
      <c r="G47" s="101"/>
      <c r="H47" s="101"/>
      <c r="I47" s="102"/>
    </row>
    <row r="48" spans="1:15" ht="60" hidden="1" customHeight="1" outlineLevel="1" x14ac:dyDescent="0.15">
      <c r="A48" s="100"/>
      <c r="B48" s="107" t="s">
        <v>22</v>
      </c>
      <c r="C48" s="271"/>
      <c r="D48" s="271"/>
      <c r="E48" s="271"/>
      <c r="F48" s="271"/>
      <c r="G48" s="271"/>
      <c r="H48" s="271"/>
      <c r="I48" s="102"/>
    </row>
    <row r="49" spans="1:14" ht="9.9499999999999993" hidden="1" customHeight="1" outlineLevel="1" x14ac:dyDescent="0.15">
      <c r="A49" s="100"/>
      <c r="B49" s="117"/>
      <c r="C49" s="117"/>
      <c r="D49" s="101"/>
      <c r="E49" s="101"/>
      <c r="F49" s="101"/>
      <c r="G49" s="101"/>
      <c r="H49" s="101"/>
      <c r="I49" s="102"/>
    </row>
    <row r="50" spans="1:14" ht="18" hidden="1" customHeight="1" outlineLevel="1" x14ac:dyDescent="0.15">
      <c r="A50" s="100"/>
      <c r="B50" s="117" t="s">
        <v>35</v>
      </c>
      <c r="C50" s="268"/>
      <c r="D50" s="268"/>
      <c r="E50" s="268"/>
      <c r="F50" s="268"/>
      <c r="G50" s="268"/>
      <c r="H50" s="268"/>
      <c r="I50" s="102"/>
      <c r="M50" s="110"/>
    </row>
    <row r="51" spans="1:14" ht="9.9499999999999993" hidden="1" customHeight="1" outlineLevel="1" x14ac:dyDescent="0.15">
      <c r="A51" s="100"/>
      <c r="B51" s="117"/>
      <c r="C51" s="117"/>
      <c r="D51" s="101"/>
      <c r="E51" s="101"/>
      <c r="F51" s="101"/>
      <c r="G51" s="101"/>
      <c r="H51" s="101"/>
      <c r="I51" s="102"/>
    </row>
    <row r="52" spans="1:14" ht="18" hidden="1" customHeight="1" outlineLevel="1" x14ac:dyDescent="0.15">
      <c r="A52" s="100"/>
      <c r="B52" s="106" t="s">
        <v>21</v>
      </c>
      <c r="C52" s="113" t="s">
        <v>26</v>
      </c>
      <c r="D52" s="101" t="str">
        <f>IF(H17&gt;60,"Mehr als 60 Monate PM-Tätigkeit nachgewiesen, bitte korrigieren!","")</f>
        <v/>
      </c>
      <c r="E52" s="101"/>
      <c r="F52" s="106" t="s">
        <v>20</v>
      </c>
      <c r="G52" s="267"/>
      <c r="H52" s="267"/>
      <c r="I52" s="102"/>
    </row>
    <row r="53" spans="1:14" ht="9.9499999999999993" hidden="1" customHeight="1" outlineLevel="1" x14ac:dyDescent="0.15">
      <c r="A53" s="103"/>
      <c r="B53" s="104"/>
      <c r="C53" s="104"/>
      <c r="D53" s="104"/>
      <c r="E53" s="104"/>
      <c r="F53" s="104"/>
      <c r="G53" s="104"/>
      <c r="H53" s="104"/>
      <c r="I53" s="105"/>
    </row>
    <row r="54" spans="1:14" ht="9.9499999999999993" hidden="1" customHeight="1" outlineLevel="1" x14ac:dyDescent="0.25"/>
    <row r="55" spans="1:14" ht="9.9499999999999993" hidden="1" customHeight="1" outlineLevel="1" x14ac:dyDescent="0.15">
      <c r="A55" s="96"/>
      <c r="B55" s="97"/>
      <c r="C55" s="97"/>
      <c r="D55" s="98"/>
      <c r="E55" s="98"/>
      <c r="F55" s="98"/>
      <c r="G55" s="98"/>
      <c r="H55" s="98"/>
      <c r="I55" s="99"/>
    </row>
    <row r="56" spans="1:14" ht="18" hidden="1" customHeight="1" outlineLevel="1" x14ac:dyDescent="0.15">
      <c r="A56" s="100"/>
      <c r="B56" s="272" t="s">
        <v>29</v>
      </c>
      <c r="C56" s="272"/>
      <c r="D56" s="269"/>
      <c r="E56" s="269"/>
      <c r="F56" s="269"/>
      <c r="G56" s="269"/>
      <c r="H56" s="269"/>
      <c r="I56" s="102"/>
    </row>
    <row r="57" spans="1:14" ht="9.9499999999999993" hidden="1" customHeight="1" outlineLevel="1" x14ac:dyDescent="0.15">
      <c r="A57" s="100"/>
      <c r="B57" s="117"/>
      <c r="C57" s="117"/>
      <c r="D57" s="101"/>
      <c r="E57" s="101"/>
      <c r="F57" s="101"/>
      <c r="G57" s="101"/>
      <c r="H57" s="101"/>
      <c r="I57" s="102"/>
    </row>
    <row r="58" spans="1:14" ht="18" hidden="1" customHeight="1" outlineLevel="1" x14ac:dyDescent="0.15">
      <c r="A58" s="100"/>
      <c r="B58" s="272" t="s">
        <v>25</v>
      </c>
      <c r="C58" s="273"/>
      <c r="D58" s="268"/>
      <c r="E58" s="268"/>
      <c r="F58" s="268"/>
      <c r="G58" s="268"/>
      <c r="H58" s="268"/>
      <c r="I58" s="102"/>
      <c r="M58" s="275"/>
      <c r="N58" s="275"/>
    </row>
    <row r="59" spans="1:14" ht="9.9499999999999993" hidden="1" customHeight="1" outlineLevel="1" x14ac:dyDescent="0.15">
      <c r="A59" s="100"/>
      <c r="B59" s="117"/>
      <c r="C59" s="117"/>
      <c r="D59" s="101"/>
      <c r="E59" s="101"/>
      <c r="F59" s="101"/>
      <c r="G59" s="101"/>
      <c r="H59" s="101"/>
      <c r="I59" s="102"/>
    </row>
    <row r="60" spans="1:14" ht="18" hidden="1" customHeight="1" outlineLevel="1" x14ac:dyDescent="0.15">
      <c r="A60" s="100"/>
      <c r="B60" s="106" t="s">
        <v>21</v>
      </c>
      <c r="C60" s="113" t="s">
        <v>26</v>
      </c>
      <c r="D60" s="101" t="str">
        <f>IF(H29&gt;60,"Mehr als 60 Monate PM-Tätigkeit nachgewiesen, bitte korrigieren!","")</f>
        <v/>
      </c>
      <c r="E60" s="101"/>
      <c r="F60" s="106" t="s">
        <v>20</v>
      </c>
      <c r="G60" s="267"/>
      <c r="H60" s="267"/>
      <c r="I60" s="102"/>
    </row>
    <row r="61" spans="1:14" ht="9.9499999999999993" hidden="1" customHeight="1" outlineLevel="1" x14ac:dyDescent="0.15">
      <c r="A61" s="103"/>
      <c r="B61" s="104"/>
      <c r="C61" s="104"/>
      <c r="D61" s="104"/>
      <c r="E61" s="104"/>
      <c r="F61" s="104"/>
      <c r="G61" s="104"/>
      <c r="H61" s="104"/>
      <c r="I61" s="105"/>
    </row>
    <row r="62" spans="1:14" ht="18" customHeight="1" collapsed="1" x14ac:dyDescent="0.25"/>
  </sheetData>
  <sheetProtection algorithmName="SHA-512" hashValue="fRkw0zxg4Zk7u5dajqf5Fj8KjVKVAll4JeYRKNDC87LXclsKehzrE6ZCfh3rcmocxH/9l8fYt9ASek1fE+L1Rw==" saltValue="l85XZK8frK1mzAt6P8KSjQ==" spinCount="100000" sheet="1" objects="1" scenarios="1"/>
  <mergeCells count="39">
    <mergeCell ref="B43:C43"/>
    <mergeCell ref="F28:H28"/>
    <mergeCell ref="C30:H30"/>
    <mergeCell ref="C38:H38"/>
    <mergeCell ref="B32:H32"/>
    <mergeCell ref="F42:H42"/>
    <mergeCell ref="B28:C28"/>
    <mergeCell ref="M58:N58"/>
    <mergeCell ref="B58:C58"/>
    <mergeCell ref="B56:C56"/>
    <mergeCell ref="D2:G2"/>
    <mergeCell ref="B2:C2"/>
    <mergeCell ref="B15:C15"/>
    <mergeCell ref="B26:C26"/>
    <mergeCell ref="F26:H26"/>
    <mergeCell ref="B9:D9"/>
    <mergeCell ref="B11:D11"/>
    <mergeCell ref="B17:D17"/>
    <mergeCell ref="B18:D18"/>
    <mergeCell ref="B10:D10"/>
    <mergeCell ref="B5:D5"/>
    <mergeCell ref="B6:D6"/>
    <mergeCell ref="B7:D7"/>
    <mergeCell ref="B8:D8"/>
    <mergeCell ref="B22:D22"/>
    <mergeCell ref="D15:G15"/>
    <mergeCell ref="G60:H60"/>
    <mergeCell ref="D58:H58"/>
    <mergeCell ref="D56:H56"/>
    <mergeCell ref="F43:H43"/>
    <mergeCell ref="G52:H52"/>
    <mergeCell ref="C48:H48"/>
    <mergeCell ref="C50:H50"/>
    <mergeCell ref="B44:C44"/>
    <mergeCell ref="B46:C46"/>
    <mergeCell ref="D46:H46"/>
    <mergeCell ref="B35:H35"/>
    <mergeCell ref="F44:H44"/>
    <mergeCell ref="B42:C42"/>
  </mergeCells>
  <conditionalFormatting sqref="C52">
    <cfRule type="cellIs" dxfId="167" priority="38" operator="equal">
      <formula>"Zertifikat nicht verlängern"</formula>
    </cfRule>
    <cfRule type="cellIs" dxfId="166" priority="39" operator="equal">
      <formula>"Zertifikat verlängern"</formula>
    </cfRule>
  </conditionalFormatting>
  <conditionalFormatting sqref="C30">
    <cfRule type="expression" dxfId="165" priority="20">
      <formula>H22&gt;=174.5</formula>
    </cfRule>
    <cfRule type="expression" dxfId="164" priority="21">
      <formula>H22&lt;174.5</formula>
    </cfRule>
  </conditionalFormatting>
  <conditionalFormatting sqref="H2">
    <cfRule type="cellIs" dxfId="163" priority="18" operator="lessThan">
      <formula>174.5</formula>
    </cfRule>
    <cfRule type="cellIs" dxfId="162" priority="19" operator="greaterThanOrEqual">
      <formula>174.5</formula>
    </cfRule>
  </conditionalFormatting>
  <conditionalFormatting sqref="C60">
    <cfRule type="cellIs" dxfId="161" priority="4" operator="equal">
      <formula>"Zertifikat nicht verlängern"</formula>
    </cfRule>
    <cfRule type="cellIs" dxfId="160" priority="5" operator="equal">
      <formula>"Zertifikat verlängern"</formula>
    </cfRule>
  </conditionalFormatting>
  <dataValidations count="4">
    <dataValidation type="list" allowBlank="1" showInputMessage="1" showErrorMessage="1" sqref="D42:D44" xr:uid="{00000000-0002-0000-0200-000000000000}">
      <formula1>Entscheid2</formula1>
    </dataValidation>
    <dataValidation type="list" allowBlank="1" showInputMessage="1" showErrorMessage="1" sqref="D46:H46 D56:H56" xr:uid="{00000000-0002-0000-0200-000001000000}">
      <formula1>Empfehlung</formula1>
    </dataValidation>
    <dataValidation type="list" allowBlank="1" showInputMessage="1" showErrorMessage="1" sqref="D58:H58" xr:uid="{00000000-0002-0000-0200-000002000000}">
      <formula1>Beschluss</formula1>
    </dataValidation>
    <dataValidation type="list" allowBlank="1" showInputMessage="1" showErrorMessage="1" sqref="C50:H50" xr:uid="{B932B7B7-1AA2-468E-8649-CF16520E6BC3}">
      <formula1>Geprüft</formula1>
    </dataValidation>
  </dataValidations>
  <printOptions horizontalCentered="1"/>
  <pageMargins left="0.39370078740157483" right="0.39370078740157483" top="1.5748031496062993" bottom="0.59055118110236227" header="0.39370078740157483" footer="0.31496062992125984"/>
  <pageSetup paperSize="9" scale="79" fitToHeight="0" orientation="portrait" r:id="rId1"/>
  <headerFooter>
    <oddHeader>&amp;L&amp;"Verdana,Standard"&amp;9&amp;G&amp;C&amp;"Verdana,Fett"&amp;12
IPMA Level D
Recertification application
Overview of the verifications&amp;R&amp;G</oddHeader>
    <oddFooter>&amp;L&amp;"Verdana,Standard"&amp;9© VZPM&amp;C&amp;"Verdana,Standard"&amp;9&amp;F&amp;R&amp;"Verdana,Standard"&amp;9&amp;A Page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E7909-D7FB-4085-99D6-FC9587A21316}">
  <sheetPr>
    <pageSetUpPr fitToPage="1"/>
  </sheetPr>
  <dimension ref="A1:V14"/>
  <sheetViews>
    <sheetView showGridLines="0" zoomScaleNormal="100" workbookViewId="0"/>
  </sheetViews>
  <sheetFormatPr baseColWidth="10" defaultColWidth="11.42578125" defaultRowHeight="11.25" x14ac:dyDescent="0.25"/>
  <cols>
    <col min="1" max="1" width="1.7109375" style="10" customWidth="1"/>
    <col min="2" max="2" width="12.7109375" style="10" customWidth="1"/>
    <col min="3" max="3" width="1.7109375" style="10" customWidth="1"/>
    <col min="4" max="4" width="12.7109375" style="10" customWidth="1"/>
    <col min="5" max="5" width="1.7109375" style="10" customWidth="1"/>
    <col min="6" max="6" width="55.7109375" style="10" customWidth="1"/>
    <col min="7" max="7" width="1.7109375" style="10" customWidth="1"/>
    <col min="8" max="8" width="55.7109375" style="10" customWidth="1"/>
    <col min="9" max="9" width="1.7109375" style="10" customWidth="1"/>
    <col min="10" max="10" width="10.7109375" style="10" customWidth="1"/>
    <col min="11" max="11" width="1.7109375" style="191" customWidth="1"/>
    <col min="12" max="12" width="11.42578125" style="13" customWidth="1"/>
    <col min="13" max="15" width="11.42578125" style="191"/>
    <col min="16" max="16384" width="11.42578125" style="10"/>
  </cols>
  <sheetData>
    <row r="1" spans="1:22" s="191" customFormat="1" ht="9.9499999999999993" customHeight="1" x14ac:dyDescent="0.25">
      <c r="A1" s="16"/>
      <c r="B1" s="17"/>
      <c r="C1" s="17"/>
      <c r="D1" s="17"/>
      <c r="E1" s="17"/>
      <c r="F1" s="17"/>
      <c r="G1" s="17"/>
      <c r="H1" s="17"/>
      <c r="I1" s="17"/>
      <c r="J1" s="17"/>
      <c r="K1" s="18"/>
      <c r="L1" s="13"/>
      <c r="P1" s="10"/>
      <c r="Q1" s="10"/>
      <c r="R1" s="10"/>
      <c r="S1" s="10"/>
      <c r="T1" s="10"/>
      <c r="U1" s="10"/>
      <c r="V1" s="10"/>
    </row>
    <row r="2" spans="1:22" s="191" customFormat="1" ht="18" customHeight="1" x14ac:dyDescent="0.25">
      <c r="A2" s="19"/>
      <c r="B2" s="251" t="s">
        <v>361</v>
      </c>
      <c r="C2" s="251"/>
      <c r="D2" s="251"/>
      <c r="E2" s="251"/>
      <c r="F2" s="251"/>
      <c r="G2" s="251"/>
      <c r="H2" s="251"/>
      <c r="I2" s="251"/>
      <c r="J2" s="251"/>
      <c r="K2" s="22"/>
      <c r="L2" s="13"/>
      <c r="P2" s="10"/>
      <c r="Q2" s="10"/>
      <c r="R2" s="10"/>
      <c r="S2" s="10"/>
      <c r="T2" s="10"/>
      <c r="U2" s="10"/>
      <c r="V2" s="10"/>
    </row>
    <row r="3" spans="1:22" s="191" customFormat="1" ht="9.9499999999999993" customHeight="1" x14ac:dyDescent="0.25">
      <c r="A3" s="19"/>
      <c r="B3" s="184"/>
      <c r="C3" s="184"/>
      <c r="D3" s="189"/>
      <c r="E3" s="189"/>
      <c r="F3" s="189"/>
      <c r="G3" s="189"/>
      <c r="H3" s="189"/>
      <c r="I3" s="189"/>
      <c r="J3" s="189"/>
      <c r="K3" s="22"/>
      <c r="L3" s="13"/>
      <c r="P3" s="10"/>
      <c r="Q3" s="10"/>
      <c r="R3" s="10"/>
      <c r="S3" s="10"/>
      <c r="T3" s="10"/>
      <c r="U3" s="10"/>
      <c r="V3" s="10"/>
    </row>
    <row r="4" spans="1:22" s="191" customFormat="1" ht="24" customHeight="1" x14ac:dyDescent="0.25">
      <c r="A4" s="19"/>
      <c r="B4" s="282" t="s">
        <v>362</v>
      </c>
      <c r="C4" s="282"/>
      <c r="D4" s="282"/>
      <c r="E4" s="282"/>
      <c r="F4" s="282"/>
      <c r="G4" s="282"/>
      <c r="H4" s="282"/>
      <c r="I4" s="282"/>
      <c r="J4" s="282"/>
      <c r="K4" s="22"/>
      <c r="L4" s="13"/>
      <c r="P4" s="10"/>
      <c r="Q4" s="10"/>
      <c r="R4" s="10"/>
      <c r="S4" s="10"/>
      <c r="T4" s="10"/>
      <c r="U4" s="10"/>
      <c r="V4" s="10"/>
    </row>
    <row r="5" spans="1:22" s="191" customFormat="1" ht="9.9499999999999993" customHeight="1" x14ac:dyDescent="0.25">
      <c r="A5" s="19"/>
      <c r="B5" s="184"/>
      <c r="C5" s="184"/>
      <c r="D5" s="189"/>
      <c r="E5" s="189"/>
      <c r="F5" s="189"/>
      <c r="G5" s="189"/>
      <c r="H5" s="189"/>
      <c r="I5" s="189"/>
      <c r="J5" s="189"/>
      <c r="K5" s="22"/>
      <c r="L5" s="13"/>
      <c r="P5" s="10"/>
      <c r="Q5" s="10"/>
      <c r="R5" s="10"/>
      <c r="S5" s="10"/>
      <c r="T5" s="10"/>
      <c r="U5" s="10"/>
      <c r="V5" s="10"/>
    </row>
    <row r="6" spans="1:22" s="191" customFormat="1" ht="18" customHeight="1" x14ac:dyDescent="0.25">
      <c r="A6" s="19"/>
      <c r="B6" s="32" t="s">
        <v>363</v>
      </c>
      <c r="C6" s="186"/>
      <c r="D6" s="78" t="s">
        <v>364</v>
      </c>
      <c r="E6" s="70"/>
      <c r="F6" s="189" t="s">
        <v>365</v>
      </c>
      <c r="G6" s="189"/>
      <c r="H6" s="201" t="s">
        <v>366</v>
      </c>
      <c r="I6" s="70"/>
      <c r="J6" s="70" t="s">
        <v>367</v>
      </c>
      <c r="K6" s="22"/>
      <c r="L6" s="13"/>
      <c r="P6" s="10"/>
      <c r="Q6" s="10"/>
      <c r="R6" s="10"/>
      <c r="S6" s="10"/>
      <c r="T6" s="10"/>
      <c r="U6" s="10"/>
      <c r="V6" s="10"/>
    </row>
    <row r="7" spans="1:22" s="191" customFormat="1" ht="27.95" customHeight="1" x14ac:dyDescent="0.25">
      <c r="A7" s="19"/>
      <c r="B7" s="176"/>
      <c r="C7" s="177"/>
      <c r="D7" s="176"/>
      <c r="E7" s="178"/>
      <c r="F7" s="179"/>
      <c r="G7" s="178"/>
      <c r="H7" s="179"/>
      <c r="I7" s="70"/>
      <c r="J7" s="137"/>
      <c r="K7" s="22"/>
      <c r="L7" s="13"/>
      <c r="P7" s="10"/>
      <c r="Q7" s="10"/>
      <c r="R7" s="10"/>
      <c r="S7" s="10"/>
      <c r="T7" s="10"/>
      <c r="U7" s="10"/>
      <c r="V7" s="10"/>
    </row>
    <row r="8" spans="1:22" s="191" customFormat="1" ht="27.95" customHeight="1" x14ac:dyDescent="0.25">
      <c r="A8" s="19"/>
      <c r="B8" s="176"/>
      <c r="C8" s="177"/>
      <c r="D8" s="176"/>
      <c r="E8" s="178"/>
      <c r="F8" s="179"/>
      <c r="G8" s="178"/>
      <c r="H8" s="179"/>
      <c r="I8" s="70"/>
      <c r="J8" s="137"/>
      <c r="K8" s="22"/>
      <c r="L8" s="13"/>
      <c r="P8" s="10"/>
      <c r="Q8" s="10"/>
      <c r="R8" s="10"/>
      <c r="S8" s="10"/>
      <c r="T8" s="10"/>
      <c r="U8" s="10"/>
      <c r="V8" s="10"/>
    </row>
    <row r="9" spans="1:22" s="191" customFormat="1" ht="27.95" customHeight="1" x14ac:dyDescent="0.25">
      <c r="A9" s="19"/>
      <c r="B9" s="176"/>
      <c r="C9" s="177"/>
      <c r="D9" s="176"/>
      <c r="E9" s="178"/>
      <c r="F9" s="179"/>
      <c r="G9" s="178"/>
      <c r="H9" s="179"/>
      <c r="I9" s="70"/>
      <c r="J9" s="137"/>
      <c r="K9" s="22"/>
      <c r="L9" s="13"/>
      <c r="P9" s="10"/>
      <c r="Q9" s="10"/>
      <c r="R9" s="10"/>
      <c r="S9" s="10"/>
      <c r="T9" s="10"/>
      <c r="U9" s="10"/>
      <c r="V9" s="10"/>
    </row>
    <row r="10" spans="1:22" s="191" customFormat="1" ht="27.95" customHeight="1" x14ac:dyDescent="0.25">
      <c r="A10" s="19"/>
      <c r="B10" s="176"/>
      <c r="C10" s="177"/>
      <c r="D10" s="176"/>
      <c r="E10" s="178"/>
      <c r="F10" s="179"/>
      <c r="G10" s="178"/>
      <c r="H10" s="179"/>
      <c r="I10" s="70"/>
      <c r="J10" s="137"/>
      <c r="K10" s="22"/>
      <c r="L10" s="13"/>
      <c r="P10" s="10"/>
      <c r="Q10" s="10"/>
      <c r="R10" s="10"/>
      <c r="S10" s="10"/>
      <c r="T10" s="10"/>
      <c r="U10" s="10"/>
      <c r="V10" s="10"/>
    </row>
    <row r="11" spans="1:22" s="191" customFormat="1" ht="27.95" customHeight="1" x14ac:dyDescent="0.25">
      <c r="A11" s="19"/>
      <c r="B11" s="176"/>
      <c r="C11" s="177"/>
      <c r="D11" s="176"/>
      <c r="E11" s="178"/>
      <c r="F11" s="179"/>
      <c r="G11" s="178"/>
      <c r="H11" s="179"/>
      <c r="I11" s="70"/>
      <c r="J11" s="137"/>
      <c r="K11" s="22"/>
      <c r="L11" s="13"/>
      <c r="P11" s="10"/>
      <c r="Q11" s="10"/>
      <c r="R11" s="10"/>
      <c r="S11" s="10"/>
      <c r="T11" s="10"/>
      <c r="U11" s="10"/>
      <c r="V11" s="10"/>
    </row>
    <row r="12" spans="1:22" s="191" customFormat="1" ht="27.95" customHeight="1" x14ac:dyDescent="0.25">
      <c r="A12" s="19"/>
      <c r="B12" s="176"/>
      <c r="C12" s="177"/>
      <c r="D12" s="176"/>
      <c r="E12" s="178"/>
      <c r="F12" s="179"/>
      <c r="G12" s="178"/>
      <c r="H12" s="179"/>
      <c r="I12" s="70"/>
      <c r="J12" s="137"/>
      <c r="K12" s="22"/>
      <c r="L12" s="13"/>
      <c r="P12" s="10"/>
      <c r="Q12" s="10"/>
      <c r="R12" s="10"/>
      <c r="S12" s="10"/>
      <c r="T12" s="10"/>
      <c r="U12" s="10"/>
      <c r="V12" s="10"/>
    </row>
    <row r="13" spans="1:22" s="191" customFormat="1" ht="9.9499999999999993" customHeight="1" x14ac:dyDescent="0.25">
      <c r="A13" s="24"/>
      <c r="B13" s="25"/>
      <c r="C13" s="25"/>
      <c r="D13" s="25"/>
      <c r="E13" s="25"/>
      <c r="F13" s="25"/>
      <c r="G13" s="25"/>
      <c r="H13" s="25"/>
      <c r="I13" s="25"/>
      <c r="J13" s="25"/>
      <c r="K13" s="26"/>
      <c r="L13" s="13"/>
      <c r="P13" s="10"/>
      <c r="Q13" s="10"/>
      <c r="R13" s="10"/>
      <c r="S13" s="10"/>
      <c r="T13" s="10"/>
      <c r="U13" s="10"/>
      <c r="V13" s="10"/>
    </row>
    <row r="14" spans="1:22" s="191" customFormat="1" ht="9.9499999999999993" customHeight="1" x14ac:dyDescent="0.25">
      <c r="A14" s="10"/>
      <c r="B14" s="10"/>
      <c r="C14" s="10"/>
      <c r="D14" s="10"/>
      <c r="E14" s="10"/>
      <c r="F14" s="10"/>
      <c r="G14" s="10"/>
      <c r="H14" s="10"/>
      <c r="I14" s="10"/>
      <c r="J14" s="10"/>
      <c r="L14" s="13"/>
      <c r="P14" s="10"/>
      <c r="Q14" s="10"/>
      <c r="R14" s="10"/>
      <c r="S14" s="10"/>
      <c r="T14" s="10"/>
      <c r="U14" s="10"/>
      <c r="V14" s="10"/>
    </row>
  </sheetData>
  <sheetProtection algorithmName="SHA-512" hashValue="NiBLgg9ln07T1ebsO70GsmqComImphSqimKP+iuMxRiaeoRMqjRogpiiFgQLRDkdK4jZGVOLT6XPCbuAcxVehw==" saltValue="VMu1wK/77S3LS/PLN+IjHA==" spinCount="100000" sheet="1" objects="1" scenarios="1"/>
  <mergeCells count="2">
    <mergeCell ref="B2:J2"/>
    <mergeCell ref="B4:J4"/>
  </mergeCells>
  <dataValidations count="1">
    <dataValidation type="decimal" allowBlank="1" showInputMessage="1" showErrorMessage="1" error="Please enter a value from 0% to 100%!" sqref="J7:J12" xr:uid="{E4C25613-7A2B-4F42-8D32-8793E335849B}">
      <formula1>0</formula1>
      <formula2>1</formula2>
    </dataValidation>
  </dataValidations>
  <printOptions horizontalCentered="1"/>
  <pageMargins left="0.39370078740157483" right="0.39370078740157483" top="1.5748031496062993" bottom="0.59055118110236227" header="0.39370078740157483" footer="0.31496062992125984"/>
  <pageSetup paperSize="9" scale="88" fitToHeight="0" orientation="landscape" r:id="rId1"/>
  <headerFooter>
    <oddHeader>&amp;L&amp;"Verdana,Standard"&amp;9&amp;G&amp;C&amp;"Verdana,Fett"&amp;12
IPMA Level D
Recertification application
Professional career in the last 5 years&amp;R&amp;G</oddHeader>
    <oddFooter>&amp;L&amp;"Verdana,Standard"&amp;9© VZPM&amp;C&amp;"Verdana,Standard"&amp;9&amp;F&amp;R&amp;"Verdana,Standard"&amp;9&amp;A Page &amp;P/&amp;N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93C4D-4B2E-4490-ACC2-A6EAD992FC7A}">
  <sheetPr>
    <pageSetUpPr fitToPage="1"/>
  </sheetPr>
  <dimension ref="A1:N91"/>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73.7109375" style="10" customWidth="1"/>
    <col min="4" max="4" width="6.7109375" style="28" customWidth="1"/>
    <col min="5" max="5" width="15.7109375" style="191" customWidth="1"/>
    <col min="6" max="6" width="10.7109375" style="28" customWidth="1"/>
    <col min="7" max="7" width="7.7109375" style="28" customWidth="1"/>
    <col min="8" max="8" width="10.7109375" style="28" customWidth="1"/>
    <col min="9" max="9" width="7.7109375" style="28" customWidth="1"/>
    <col min="10" max="10" width="1.7109375" style="10" customWidth="1"/>
    <col min="11" max="16384" width="11.42578125" style="10"/>
  </cols>
  <sheetData>
    <row r="1" spans="1:14" s="191" customFormat="1" ht="9.9499999999999993" customHeight="1" x14ac:dyDescent="0.25">
      <c r="A1" s="16"/>
      <c r="B1" s="17"/>
      <c r="C1" s="17"/>
      <c r="D1" s="29"/>
      <c r="E1" s="30"/>
      <c r="F1" s="29"/>
      <c r="G1" s="29"/>
      <c r="H1" s="29"/>
      <c r="I1" s="29"/>
      <c r="J1" s="31"/>
      <c r="K1" s="10"/>
      <c r="L1" s="10"/>
      <c r="M1" s="10"/>
      <c r="N1" s="10"/>
    </row>
    <row r="2" spans="1:14" s="191" customFormat="1" ht="18" customHeight="1" x14ac:dyDescent="0.25">
      <c r="A2" s="19"/>
      <c r="B2" s="184" t="s">
        <v>212</v>
      </c>
      <c r="C2" s="21"/>
      <c r="D2" s="190"/>
      <c r="E2" s="32"/>
      <c r="F2" s="190"/>
      <c r="G2" s="190"/>
      <c r="H2" s="190"/>
      <c r="I2" s="190"/>
      <c r="J2" s="33"/>
      <c r="K2" s="10"/>
      <c r="L2" s="10"/>
      <c r="M2" s="10"/>
      <c r="N2" s="10"/>
    </row>
    <row r="3" spans="1:14" s="191" customFormat="1" ht="9.9499999999999993" customHeight="1" x14ac:dyDescent="0.25">
      <c r="A3" s="19"/>
      <c r="B3" s="184"/>
      <c r="C3" s="21"/>
      <c r="D3" s="190"/>
      <c r="E3" s="32"/>
      <c r="F3" s="190"/>
      <c r="G3" s="190"/>
      <c r="H3" s="190"/>
      <c r="I3" s="190"/>
      <c r="J3" s="33"/>
      <c r="K3" s="10"/>
      <c r="L3" s="10"/>
      <c r="M3" s="10"/>
      <c r="N3" s="10"/>
    </row>
    <row r="4" spans="1:14" s="191" customFormat="1" ht="39.950000000000003" customHeight="1" x14ac:dyDescent="0.25">
      <c r="A4" s="41"/>
      <c r="B4" s="260" t="s">
        <v>213</v>
      </c>
      <c r="C4" s="260"/>
      <c r="D4" s="260"/>
      <c r="E4" s="260"/>
      <c r="F4" s="260"/>
      <c r="G4" s="260"/>
      <c r="H4" s="260"/>
      <c r="I4" s="260"/>
      <c r="J4" s="33"/>
      <c r="K4" s="10"/>
      <c r="L4" s="10"/>
      <c r="M4" s="10"/>
      <c r="N4" s="10"/>
    </row>
    <row r="5" spans="1:14" s="191" customFormat="1" ht="12" customHeight="1" x14ac:dyDescent="0.25">
      <c r="A5" s="19"/>
      <c r="B5" s="184"/>
      <c r="C5" s="21"/>
      <c r="D5" s="190"/>
      <c r="E5" s="194" t="s">
        <v>214</v>
      </c>
      <c r="F5" s="190"/>
      <c r="G5" s="190"/>
      <c r="H5" s="190"/>
      <c r="I5" s="190"/>
      <c r="J5" s="33"/>
      <c r="K5" s="10"/>
      <c r="L5" s="10"/>
      <c r="M5" s="10"/>
      <c r="N5" s="10"/>
    </row>
    <row r="6" spans="1:14" s="191" customFormat="1" ht="18" customHeight="1" x14ac:dyDescent="0.25">
      <c r="A6" s="19"/>
      <c r="B6" s="186" t="s">
        <v>215</v>
      </c>
      <c r="C6" s="185"/>
      <c r="D6" s="190" t="s">
        <v>216</v>
      </c>
      <c r="E6" s="120"/>
      <c r="F6" s="286" t="s">
        <v>217</v>
      </c>
      <c r="G6" s="288"/>
      <c r="H6" s="286" t="s">
        <v>218</v>
      </c>
      <c r="I6" s="288"/>
      <c r="J6" s="33"/>
      <c r="K6" s="10"/>
      <c r="L6" s="10"/>
      <c r="M6" s="10"/>
      <c r="N6" s="10"/>
    </row>
    <row r="7" spans="1:14" s="191" customFormat="1" ht="18" customHeight="1" x14ac:dyDescent="0.25">
      <c r="A7" s="19"/>
      <c r="B7" s="186" t="s">
        <v>219</v>
      </c>
      <c r="C7" s="185"/>
      <c r="D7" s="190" t="s">
        <v>220</v>
      </c>
      <c r="E7" s="120"/>
      <c r="F7" s="287"/>
      <c r="G7" s="289"/>
      <c r="H7" s="287"/>
      <c r="I7" s="289"/>
      <c r="J7" s="33"/>
      <c r="K7" s="10"/>
      <c r="L7" s="10"/>
      <c r="M7" s="10"/>
      <c r="N7" s="10"/>
    </row>
    <row r="8" spans="1:14" s="191" customFormat="1" ht="18" customHeight="1" x14ac:dyDescent="0.25">
      <c r="A8" s="19"/>
      <c r="B8" s="186" t="s">
        <v>221</v>
      </c>
      <c r="C8" s="185"/>
      <c r="D8" s="190"/>
      <c r="E8" s="38"/>
      <c r="F8" s="190"/>
      <c r="G8" s="45"/>
      <c r="H8" s="190"/>
      <c r="I8" s="45"/>
      <c r="J8" s="33"/>
      <c r="K8" s="10"/>
      <c r="L8" s="10"/>
      <c r="M8" s="10"/>
      <c r="N8" s="10"/>
    </row>
    <row r="9" spans="1:14" s="191" customFormat="1" ht="9.9499999999999993" customHeight="1" x14ac:dyDescent="0.25">
      <c r="A9" s="19"/>
      <c r="B9" s="184"/>
      <c r="C9" s="21"/>
      <c r="D9" s="190"/>
      <c r="E9" s="32"/>
      <c r="F9" s="190"/>
      <c r="G9" s="190"/>
      <c r="H9" s="190"/>
      <c r="I9" s="190"/>
      <c r="J9" s="33"/>
      <c r="K9" s="10"/>
      <c r="L9" s="10"/>
      <c r="M9" s="10"/>
      <c r="N9" s="10"/>
    </row>
    <row r="10" spans="1:14" s="191" customFormat="1" ht="18" customHeight="1" x14ac:dyDescent="0.25">
      <c r="A10" s="19"/>
      <c r="B10" s="186" t="s">
        <v>215</v>
      </c>
      <c r="C10" s="185"/>
      <c r="D10" s="190" t="s">
        <v>216</v>
      </c>
      <c r="E10" s="120"/>
      <c r="F10" s="286" t="s">
        <v>217</v>
      </c>
      <c r="G10" s="288"/>
      <c r="H10" s="286" t="s">
        <v>218</v>
      </c>
      <c r="I10" s="288"/>
      <c r="J10" s="33"/>
      <c r="K10" s="10"/>
      <c r="L10" s="10"/>
      <c r="M10" s="10"/>
      <c r="N10" s="10"/>
    </row>
    <row r="11" spans="1:14" s="191" customFormat="1" ht="18" customHeight="1" x14ac:dyDescent="0.25">
      <c r="A11" s="19"/>
      <c r="B11" s="186" t="s">
        <v>219</v>
      </c>
      <c r="C11" s="185"/>
      <c r="D11" s="190" t="s">
        <v>220</v>
      </c>
      <c r="E11" s="120"/>
      <c r="F11" s="287"/>
      <c r="G11" s="289"/>
      <c r="H11" s="287"/>
      <c r="I11" s="289"/>
      <c r="J11" s="33"/>
      <c r="K11" s="10"/>
      <c r="L11" s="10"/>
      <c r="M11" s="10"/>
      <c r="N11" s="10"/>
    </row>
    <row r="12" spans="1:14" s="191" customFormat="1" ht="18" customHeight="1" x14ac:dyDescent="0.25">
      <c r="A12" s="19"/>
      <c r="B12" s="186" t="s">
        <v>221</v>
      </c>
      <c r="C12" s="185"/>
      <c r="D12" s="190"/>
      <c r="E12" s="38"/>
      <c r="F12" s="190"/>
      <c r="G12" s="45"/>
      <c r="H12" s="190"/>
      <c r="I12" s="45"/>
      <c r="J12" s="33"/>
      <c r="K12" s="10"/>
      <c r="L12" s="10"/>
      <c r="M12" s="10"/>
      <c r="N12" s="10"/>
    </row>
    <row r="13" spans="1:14" s="191" customFormat="1" ht="9.9499999999999993" customHeight="1" x14ac:dyDescent="0.25">
      <c r="A13" s="19"/>
      <c r="B13" s="184"/>
      <c r="C13" s="21"/>
      <c r="D13" s="190"/>
      <c r="E13" s="32"/>
      <c r="F13" s="190"/>
      <c r="G13" s="190"/>
      <c r="H13" s="190"/>
      <c r="I13" s="190"/>
      <c r="J13" s="33"/>
      <c r="K13" s="10"/>
      <c r="L13" s="10"/>
      <c r="M13" s="10"/>
      <c r="N13" s="10"/>
    </row>
    <row r="14" spans="1:14" s="191" customFormat="1" ht="18" customHeight="1" x14ac:dyDescent="0.25">
      <c r="A14" s="19"/>
      <c r="B14" s="186" t="s">
        <v>215</v>
      </c>
      <c r="C14" s="185"/>
      <c r="D14" s="190" t="s">
        <v>216</v>
      </c>
      <c r="E14" s="120"/>
      <c r="F14" s="286" t="s">
        <v>217</v>
      </c>
      <c r="G14" s="288"/>
      <c r="H14" s="286" t="s">
        <v>218</v>
      </c>
      <c r="I14" s="288"/>
      <c r="J14" s="33"/>
      <c r="K14" s="10"/>
      <c r="L14" s="10"/>
      <c r="M14" s="10"/>
      <c r="N14" s="10"/>
    </row>
    <row r="15" spans="1:14" s="191" customFormat="1" ht="18" customHeight="1" x14ac:dyDescent="0.25">
      <c r="A15" s="19"/>
      <c r="B15" s="186" t="s">
        <v>219</v>
      </c>
      <c r="C15" s="185"/>
      <c r="D15" s="190" t="s">
        <v>220</v>
      </c>
      <c r="E15" s="120"/>
      <c r="F15" s="287"/>
      <c r="G15" s="289"/>
      <c r="H15" s="287"/>
      <c r="I15" s="289"/>
      <c r="J15" s="33"/>
      <c r="K15" s="10"/>
      <c r="L15" s="10"/>
      <c r="M15" s="10"/>
      <c r="N15" s="10"/>
    </row>
    <row r="16" spans="1:14" s="191" customFormat="1" ht="18" customHeight="1" x14ac:dyDescent="0.25">
      <c r="A16" s="19"/>
      <c r="B16" s="186" t="s">
        <v>221</v>
      </c>
      <c r="C16" s="185"/>
      <c r="D16" s="190"/>
      <c r="E16" s="38"/>
      <c r="F16" s="190"/>
      <c r="G16" s="45"/>
      <c r="H16" s="190"/>
      <c r="I16" s="45"/>
      <c r="J16" s="33"/>
      <c r="K16" s="10"/>
      <c r="L16" s="10"/>
      <c r="M16" s="10"/>
      <c r="N16" s="10"/>
    </row>
    <row r="17" spans="1:14" s="191" customFormat="1" ht="9.9499999999999993" customHeight="1" x14ac:dyDescent="0.25">
      <c r="A17" s="19"/>
      <c r="B17" s="184"/>
      <c r="C17" s="21"/>
      <c r="D17" s="190"/>
      <c r="E17" s="32"/>
      <c r="F17" s="190"/>
      <c r="G17" s="190"/>
      <c r="H17" s="190"/>
      <c r="I17" s="190"/>
      <c r="J17" s="33"/>
      <c r="K17" s="10"/>
      <c r="L17" s="10"/>
      <c r="M17" s="10"/>
      <c r="N17" s="10"/>
    </row>
    <row r="18" spans="1:14" s="191" customFormat="1" ht="18" customHeight="1" x14ac:dyDescent="0.25">
      <c r="A18" s="19"/>
      <c r="B18" s="186" t="s">
        <v>215</v>
      </c>
      <c r="C18" s="185"/>
      <c r="D18" s="190" t="s">
        <v>216</v>
      </c>
      <c r="E18" s="120"/>
      <c r="F18" s="286" t="s">
        <v>217</v>
      </c>
      <c r="G18" s="288"/>
      <c r="H18" s="286" t="s">
        <v>218</v>
      </c>
      <c r="I18" s="288"/>
      <c r="J18" s="33"/>
      <c r="K18" s="10"/>
      <c r="L18" s="10"/>
      <c r="M18" s="10"/>
      <c r="N18" s="10"/>
    </row>
    <row r="19" spans="1:14" s="191" customFormat="1" ht="18" customHeight="1" x14ac:dyDescent="0.25">
      <c r="A19" s="19"/>
      <c r="B19" s="186" t="s">
        <v>219</v>
      </c>
      <c r="C19" s="185"/>
      <c r="D19" s="190" t="s">
        <v>220</v>
      </c>
      <c r="E19" s="120"/>
      <c r="F19" s="287"/>
      <c r="G19" s="289"/>
      <c r="H19" s="287"/>
      <c r="I19" s="289"/>
      <c r="J19" s="33"/>
      <c r="K19" s="10"/>
      <c r="L19" s="10"/>
      <c r="M19" s="10"/>
      <c r="N19" s="10"/>
    </row>
    <row r="20" spans="1:14" s="191" customFormat="1" ht="18" customHeight="1" x14ac:dyDescent="0.25">
      <c r="A20" s="19"/>
      <c r="B20" s="186" t="s">
        <v>221</v>
      </c>
      <c r="C20" s="185"/>
      <c r="D20" s="190"/>
      <c r="E20" s="38"/>
      <c r="F20" s="190"/>
      <c r="G20" s="45"/>
      <c r="H20" s="190"/>
      <c r="I20" s="45"/>
      <c r="J20" s="33"/>
      <c r="K20" s="10"/>
      <c r="L20" s="10"/>
      <c r="M20" s="10"/>
      <c r="N20" s="10"/>
    </row>
    <row r="21" spans="1:14" s="191" customFormat="1" ht="9.9499999999999993" customHeight="1" x14ac:dyDescent="0.25">
      <c r="A21" s="19"/>
      <c r="B21" s="184"/>
      <c r="C21" s="21"/>
      <c r="D21" s="190"/>
      <c r="E21" s="32"/>
      <c r="F21" s="190"/>
      <c r="G21" s="190"/>
      <c r="H21" s="190"/>
      <c r="I21" s="190"/>
      <c r="J21" s="33"/>
      <c r="K21" s="10"/>
      <c r="L21" s="10"/>
      <c r="M21" s="10"/>
      <c r="N21" s="10"/>
    </row>
    <row r="22" spans="1:14" s="191" customFormat="1" ht="18" customHeight="1" x14ac:dyDescent="0.25">
      <c r="A22" s="19"/>
      <c r="B22" s="186" t="s">
        <v>215</v>
      </c>
      <c r="C22" s="185"/>
      <c r="D22" s="190" t="s">
        <v>216</v>
      </c>
      <c r="E22" s="120"/>
      <c r="F22" s="286" t="s">
        <v>217</v>
      </c>
      <c r="G22" s="288"/>
      <c r="H22" s="286" t="s">
        <v>218</v>
      </c>
      <c r="I22" s="288"/>
      <c r="J22" s="33"/>
      <c r="K22" s="10"/>
      <c r="L22" s="10"/>
      <c r="M22" s="10"/>
      <c r="N22" s="10"/>
    </row>
    <row r="23" spans="1:14" s="191" customFormat="1" ht="18" customHeight="1" x14ac:dyDescent="0.25">
      <c r="A23" s="19"/>
      <c r="B23" s="186" t="s">
        <v>219</v>
      </c>
      <c r="C23" s="185"/>
      <c r="D23" s="190" t="s">
        <v>220</v>
      </c>
      <c r="E23" s="120"/>
      <c r="F23" s="287"/>
      <c r="G23" s="289"/>
      <c r="H23" s="287"/>
      <c r="I23" s="289"/>
      <c r="J23" s="33"/>
      <c r="K23" s="10"/>
      <c r="L23" s="10"/>
      <c r="M23" s="10"/>
      <c r="N23" s="10"/>
    </row>
    <row r="24" spans="1:14" s="191" customFormat="1" ht="18" customHeight="1" x14ac:dyDescent="0.25">
      <c r="A24" s="19"/>
      <c r="B24" s="186" t="s">
        <v>221</v>
      </c>
      <c r="C24" s="185"/>
      <c r="D24" s="190"/>
      <c r="E24" s="38"/>
      <c r="F24" s="190"/>
      <c r="G24" s="45"/>
      <c r="H24" s="190"/>
      <c r="I24" s="45"/>
      <c r="J24" s="33"/>
      <c r="K24" s="10"/>
      <c r="L24" s="10"/>
      <c r="M24" s="10"/>
      <c r="N24" s="10"/>
    </row>
    <row r="25" spans="1:14" s="191" customFormat="1" ht="9.9499999999999993" customHeight="1" x14ac:dyDescent="0.25">
      <c r="A25" s="19"/>
      <c r="B25" s="184"/>
      <c r="C25" s="21"/>
      <c r="D25" s="190"/>
      <c r="E25" s="32"/>
      <c r="F25" s="190"/>
      <c r="G25" s="190"/>
      <c r="H25" s="190"/>
      <c r="I25" s="190"/>
      <c r="J25" s="33"/>
      <c r="K25" s="10"/>
      <c r="L25" s="10"/>
      <c r="M25" s="10"/>
      <c r="N25" s="10"/>
    </row>
    <row r="26" spans="1:14" s="191" customFormat="1" ht="18" customHeight="1" x14ac:dyDescent="0.25">
      <c r="A26" s="19"/>
      <c r="B26" s="186" t="s">
        <v>215</v>
      </c>
      <c r="C26" s="185"/>
      <c r="D26" s="190" t="s">
        <v>216</v>
      </c>
      <c r="E26" s="120"/>
      <c r="F26" s="286" t="s">
        <v>217</v>
      </c>
      <c r="G26" s="288"/>
      <c r="H26" s="286" t="s">
        <v>218</v>
      </c>
      <c r="I26" s="288"/>
      <c r="J26" s="33"/>
      <c r="K26" s="10"/>
      <c r="L26" s="10"/>
      <c r="M26" s="10"/>
      <c r="N26" s="10"/>
    </row>
    <row r="27" spans="1:14" s="191" customFormat="1" ht="18" customHeight="1" x14ac:dyDescent="0.25">
      <c r="A27" s="19"/>
      <c r="B27" s="186" t="s">
        <v>219</v>
      </c>
      <c r="C27" s="185"/>
      <c r="D27" s="190" t="s">
        <v>220</v>
      </c>
      <c r="E27" s="120"/>
      <c r="F27" s="287"/>
      <c r="G27" s="289"/>
      <c r="H27" s="287"/>
      <c r="I27" s="289"/>
      <c r="J27" s="33"/>
      <c r="K27" s="10"/>
      <c r="L27" s="10"/>
      <c r="M27" s="10"/>
      <c r="N27" s="10"/>
    </row>
    <row r="28" spans="1:14" s="191" customFormat="1" ht="18" customHeight="1" x14ac:dyDescent="0.25">
      <c r="A28" s="19"/>
      <c r="B28" s="186" t="s">
        <v>221</v>
      </c>
      <c r="C28" s="185"/>
      <c r="D28" s="190"/>
      <c r="E28" s="38"/>
      <c r="F28" s="190"/>
      <c r="G28" s="45"/>
      <c r="H28" s="190"/>
      <c r="I28" s="45"/>
      <c r="J28" s="33"/>
      <c r="K28" s="10"/>
      <c r="L28" s="10"/>
      <c r="M28" s="10"/>
      <c r="N28" s="10"/>
    </row>
    <row r="29" spans="1:14" s="191" customFormat="1" ht="9.9499999999999993" customHeight="1" x14ac:dyDescent="0.25">
      <c r="A29" s="19"/>
      <c r="B29" s="184"/>
      <c r="C29" s="21"/>
      <c r="D29" s="190"/>
      <c r="E29" s="32"/>
      <c r="F29" s="190"/>
      <c r="G29" s="190"/>
      <c r="H29" s="190"/>
      <c r="I29" s="190"/>
      <c r="J29" s="33"/>
      <c r="K29" s="10"/>
      <c r="L29" s="10"/>
      <c r="M29" s="10"/>
      <c r="N29" s="10"/>
    </row>
    <row r="30" spans="1:14" s="191" customFormat="1" ht="18" customHeight="1" x14ac:dyDescent="0.25">
      <c r="A30" s="19"/>
      <c r="B30" s="186" t="s">
        <v>215</v>
      </c>
      <c r="C30" s="185"/>
      <c r="D30" s="190" t="s">
        <v>216</v>
      </c>
      <c r="E30" s="120"/>
      <c r="F30" s="286" t="s">
        <v>217</v>
      </c>
      <c r="G30" s="288"/>
      <c r="H30" s="286" t="s">
        <v>218</v>
      </c>
      <c r="I30" s="288"/>
      <c r="J30" s="33"/>
      <c r="K30" s="10"/>
      <c r="L30" s="10"/>
      <c r="M30" s="10"/>
      <c r="N30" s="10"/>
    </row>
    <row r="31" spans="1:14" s="191" customFormat="1" ht="18" customHeight="1" x14ac:dyDescent="0.25">
      <c r="A31" s="19"/>
      <c r="B31" s="186" t="s">
        <v>219</v>
      </c>
      <c r="C31" s="185"/>
      <c r="D31" s="190" t="s">
        <v>220</v>
      </c>
      <c r="E31" s="120"/>
      <c r="F31" s="287"/>
      <c r="G31" s="289"/>
      <c r="H31" s="287"/>
      <c r="I31" s="289"/>
      <c r="J31" s="33"/>
      <c r="K31" s="10"/>
      <c r="L31" s="10"/>
      <c r="M31" s="10"/>
      <c r="N31" s="10"/>
    </row>
    <row r="32" spans="1:14" s="191" customFormat="1" ht="18" customHeight="1" x14ac:dyDescent="0.25">
      <c r="A32" s="19"/>
      <c r="B32" s="186" t="s">
        <v>221</v>
      </c>
      <c r="C32" s="185"/>
      <c r="D32" s="190"/>
      <c r="E32" s="38"/>
      <c r="F32" s="190"/>
      <c r="G32" s="45"/>
      <c r="H32" s="190"/>
      <c r="I32" s="45"/>
      <c r="J32" s="33"/>
      <c r="K32" s="10"/>
      <c r="L32" s="10"/>
      <c r="M32" s="10"/>
      <c r="N32" s="10"/>
    </row>
    <row r="33" spans="1:14" s="191" customFormat="1" ht="9.9499999999999993" customHeight="1" x14ac:dyDescent="0.25">
      <c r="A33" s="19"/>
      <c r="B33" s="186"/>
      <c r="C33" s="21"/>
      <c r="D33" s="190"/>
      <c r="E33" s="32"/>
      <c r="F33" s="190"/>
      <c r="G33" s="190"/>
      <c r="H33" s="190"/>
      <c r="I33" s="190"/>
      <c r="J33" s="33"/>
      <c r="K33" s="10"/>
      <c r="L33" s="10"/>
      <c r="M33" s="10"/>
      <c r="N33" s="10"/>
    </row>
    <row r="34" spans="1:14" s="191" customFormat="1" ht="18" customHeight="1" x14ac:dyDescent="0.25">
      <c r="A34" s="19"/>
      <c r="B34" s="186" t="s">
        <v>215</v>
      </c>
      <c r="C34" s="185"/>
      <c r="D34" s="190" t="s">
        <v>216</v>
      </c>
      <c r="E34" s="120"/>
      <c r="F34" s="286" t="s">
        <v>217</v>
      </c>
      <c r="G34" s="288"/>
      <c r="H34" s="286" t="s">
        <v>218</v>
      </c>
      <c r="I34" s="288"/>
      <c r="J34" s="33"/>
      <c r="K34" s="10"/>
      <c r="L34" s="10"/>
      <c r="M34" s="10"/>
      <c r="N34" s="10"/>
    </row>
    <row r="35" spans="1:14" s="191" customFormat="1" ht="18" customHeight="1" x14ac:dyDescent="0.25">
      <c r="A35" s="19"/>
      <c r="B35" s="186" t="s">
        <v>219</v>
      </c>
      <c r="C35" s="185"/>
      <c r="D35" s="190" t="s">
        <v>220</v>
      </c>
      <c r="E35" s="120"/>
      <c r="F35" s="287"/>
      <c r="G35" s="289"/>
      <c r="H35" s="287"/>
      <c r="I35" s="289"/>
      <c r="J35" s="33"/>
      <c r="K35" s="10"/>
      <c r="L35" s="10"/>
      <c r="M35" s="10"/>
      <c r="N35" s="10"/>
    </row>
    <row r="36" spans="1:14" s="191" customFormat="1" ht="18" customHeight="1" x14ac:dyDescent="0.25">
      <c r="A36" s="19"/>
      <c r="B36" s="186" t="s">
        <v>221</v>
      </c>
      <c r="C36" s="185"/>
      <c r="D36" s="190"/>
      <c r="E36" s="38"/>
      <c r="F36" s="190"/>
      <c r="G36" s="45"/>
      <c r="H36" s="190"/>
      <c r="I36" s="45"/>
      <c r="J36" s="33"/>
      <c r="K36" s="10"/>
      <c r="L36" s="10"/>
      <c r="M36" s="10"/>
      <c r="N36" s="10"/>
    </row>
    <row r="37" spans="1:14" s="191" customFormat="1" ht="9.9499999999999993" customHeight="1" x14ac:dyDescent="0.25">
      <c r="A37" s="19"/>
      <c r="B37" s="184"/>
      <c r="C37" s="21"/>
      <c r="D37" s="190"/>
      <c r="E37" s="32"/>
      <c r="F37" s="190"/>
      <c r="G37" s="190"/>
      <c r="H37" s="190"/>
      <c r="I37" s="190"/>
      <c r="J37" s="33"/>
      <c r="K37" s="10"/>
      <c r="L37" s="10"/>
      <c r="M37" s="10"/>
      <c r="N37" s="10"/>
    </row>
    <row r="38" spans="1:14" s="191" customFormat="1" ht="18" customHeight="1" x14ac:dyDescent="0.25">
      <c r="A38" s="19"/>
      <c r="B38" s="186" t="s">
        <v>215</v>
      </c>
      <c r="C38" s="185"/>
      <c r="D38" s="190" t="s">
        <v>216</v>
      </c>
      <c r="E38" s="120"/>
      <c r="F38" s="286" t="s">
        <v>217</v>
      </c>
      <c r="G38" s="288"/>
      <c r="H38" s="286" t="s">
        <v>218</v>
      </c>
      <c r="I38" s="288"/>
      <c r="J38" s="33"/>
      <c r="K38" s="10"/>
      <c r="L38" s="10"/>
      <c r="M38" s="10"/>
      <c r="N38" s="10"/>
    </row>
    <row r="39" spans="1:14" s="191" customFormat="1" ht="18" customHeight="1" x14ac:dyDescent="0.25">
      <c r="A39" s="19"/>
      <c r="B39" s="186" t="s">
        <v>219</v>
      </c>
      <c r="C39" s="185"/>
      <c r="D39" s="190" t="s">
        <v>220</v>
      </c>
      <c r="E39" s="120"/>
      <c r="F39" s="287"/>
      <c r="G39" s="289"/>
      <c r="H39" s="287"/>
      <c r="I39" s="289"/>
      <c r="J39" s="33"/>
      <c r="K39" s="10"/>
      <c r="L39" s="10"/>
      <c r="M39" s="10"/>
      <c r="N39" s="10"/>
    </row>
    <row r="40" spans="1:14" s="191" customFormat="1" ht="18" customHeight="1" x14ac:dyDescent="0.25">
      <c r="A40" s="19"/>
      <c r="B40" s="186" t="s">
        <v>221</v>
      </c>
      <c r="C40" s="185"/>
      <c r="D40" s="190"/>
      <c r="E40" s="38"/>
      <c r="F40" s="190"/>
      <c r="G40" s="45"/>
      <c r="H40" s="190"/>
      <c r="I40" s="45"/>
      <c r="J40" s="33"/>
      <c r="K40" s="10"/>
      <c r="L40" s="10"/>
      <c r="M40" s="10"/>
      <c r="N40" s="10"/>
    </row>
    <row r="41" spans="1:14" s="191" customFormat="1" ht="9.9499999999999993" customHeight="1" x14ac:dyDescent="0.25">
      <c r="A41" s="19"/>
      <c r="B41" s="184"/>
      <c r="C41" s="21"/>
      <c r="D41" s="190"/>
      <c r="E41" s="32"/>
      <c r="F41" s="190"/>
      <c r="G41" s="190"/>
      <c r="H41" s="190"/>
      <c r="I41" s="190"/>
      <c r="J41" s="33"/>
      <c r="K41" s="10"/>
      <c r="L41" s="10"/>
      <c r="M41" s="10"/>
      <c r="N41" s="10"/>
    </row>
    <row r="42" spans="1:14" s="191" customFormat="1" ht="18" customHeight="1" x14ac:dyDescent="0.25">
      <c r="A42" s="19"/>
      <c r="B42" s="186" t="s">
        <v>215</v>
      </c>
      <c r="C42" s="185"/>
      <c r="D42" s="190" t="s">
        <v>216</v>
      </c>
      <c r="E42" s="120"/>
      <c r="F42" s="286" t="s">
        <v>217</v>
      </c>
      <c r="G42" s="288"/>
      <c r="H42" s="286" t="s">
        <v>218</v>
      </c>
      <c r="I42" s="288"/>
      <c r="J42" s="33"/>
      <c r="K42" s="10"/>
      <c r="L42" s="10"/>
      <c r="M42" s="10"/>
      <c r="N42" s="10"/>
    </row>
    <row r="43" spans="1:14" s="191" customFormat="1" ht="18" customHeight="1" x14ac:dyDescent="0.25">
      <c r="A43" s="19"/>
      <c r="B43" s="186" t="s">
        <v>219</v>
      </c>
      <c r="C43" s="185"/>
      <c r="D43" s="190" t="s">
        <v>220</v>
      </c>
      <c r="E43" s="120"/>
      <c r="F43" s="287"/>
      <c r="G43" s="289"/>
      <c r="H43" s="287"/>
      <c r="I43" s="289"/>
      <c r="J43" s="33"/>
      <c r="K43" s="10"/>
      <c r="L43" s="10"/>
      <c r="M43" s="10"/>
      <c r="N43" s="10"/>
    </row>
    <row r="44" spans="1:14" s="191" customFormat="1" ht="18" customHeight="1" x14ac:dyDescent="0.25">
      <c r="A44" s="19"/>
      <c r="B44" s="186" t="s">
        <v>221</v>
      </c>
      <c r="C44" s="185"/>
      <c r="D44" s="190"/>
      <c r="E44" s="38"/>
      <c r="F44" s="190"/>
      <c r="G44" s="45"/>
      <c r="H44" s="190"/>
      <c r="I44" s="45"/>
      <c r="J44" s="33"/>
      <c r="K44" s="10"/>
      <c r="L44" s="10"/>
      <c r="M44" s="10"/>
      <c r="N44" s="10"/>
    </row>
    <row r="45" spans="1:14" s="191" customFormat="1" ht="9.9499999999999993" customHeight="1" x14ac:dyDescent="0.25">
      <c r="A45" s="19"/>
      <c r="B45" s="184"/>
      <c r="C45" s="21"/>
      <c r="D45" s="190"/>
      <c r="E45" s="32"/>
      <c r="F45" s="190"/>
      <c r="G45" s="190"/>
      <c r="H45" s="190"/>
      <c r="I45" s="190"/>
      <c r="J45" s="33"/>
      <c r="K45" s="10"/>
      <c r="L45" s="10"/>
      <c r="M45" s="10"/>
      <c r="N45" s="10"/>
    </row>
    <row r="46" spans="1:14" s="191" customFormat="1" ht="18" customHeight="1" x14ac:dyDescent="0.25">
      <c r="A46" s="19"/>
      <c r="B46" s="186" t="s">
        <v>215</v>
      </c>
      <c r="C46" s="185"/>
      <c r="D46" s="190" t="s">
        <v>216</v>
      </c>
      <c r="E46" s="120"/>
      <c r="F46" s="286" t="s">
        <v>217</v>
      </c>
      <c r="G46" s="288"/>
      <c r="H46" s="286" t="s">
        <v>218</v>
      </c>
      <c r="I46" s="288"/>
      <c r="J46" s="33"/>
      <c r="K46" s="10"/>
      <c r="L46" s="10"/>
      <c r="M46" s="10"/>
      <c r="N46" s="10"/>
    </row>
    <row r="47" spans="1:14" s="191" customFormat="1" ht="18" customHeight="1" x14ac:dyDescent="0.25">
      <c r="A47" s="19"/>
      <c r="B47" s="186" t="s">
        <v>219</v>
      </c>
      <c r="C47" s="185"/>
      <c r="D47" s="190" t="s">
        <v>220</v>
      </c>
      <c r="E47" s="120"/>
      <c r="F47" s="287"/>
      <c r="G47" s="289"/>
      <c r="H47" s="287"/>
      <c r="I47" s="289"/>
      <c r="J47" s="33"/>
      <c r="K47" s="10"/>
      <c r="L47" s="10"/>
      <c r="M47" s="10"/>
      <c r="N47" s="10"/>
    </row>
    <row r="48" spans="1:14" s="191" customFormat="1" ht="18" customHeight="1" x14ac:dyDescent="0.25">
      <c r="A48" s="19"/>
      <c r="B48" s="186" t="s">
        <v>221</v>
      </c>
      <c r="C48" s="185"/>
      <c r="D48" s="190"/>
      <c r="E48" s="38"/>
      <c r="F48" s="190"/>
      <c r="G48" s="45"/>
      <c r="H48" s="190"/>
      <c r="I48" s="45"/>
      <c r="J48" s="33"/>
      <c r="K48" s="10"/>
      <c r="L48" s="10"/>
      <c r="M48" s="10"/>
      <c r="N48" s="10"/>
    </row>
    <row r="49" spans="1:14" s="191" customFormat="1" ht="9.9499999999999993" customHeight="1" x14ac:dyDescent="0.25">
      <c r="A49" s="19"/>
      <c r="B49" s="184"/>
      <c r="C49" s="21"/>
      <c r="D49" s="190"/>
      <c r="E49" s="32"/>
      <c r="F49" s="190"/>
      <c r="G49" s="190"/>
      <c r="H49" s="190"/>
      <c r="I49" s="190"/>
      <c r="J49" s="33"/>
      <c r="K49" s="10"/>
      <c r="L49" s="10"/>
      <c r="M49" s="10"/>
      <c r="N49" s="10"/>
    </row>
    <row r="50" spans="1:14" s="191" customFormat="1" ht="18" customHeight="1" x14ac:dyDescent="0.25">
      <c r="A50" s="19"/>
      <c r="B50" s="186" t="s">
        <v>215</v>
      </c>
      <c r="C50" s="185"/>
      <c r="D50" s="190" t="s">
        <v>216</v>
      </c>
      <c r="E50" s="120"/>
      <c r="F50" s="286" t="s">
        <v>217</v>
      </c>
      <c r="G50" s="288"/>
      <c r="H50" s="286" t="s">
        <v>218</v>
      </c>
      <c r="I50" s="288"/>
      <c r="J50" s="33"/>
      <c r="K50" s="10"/>
      <c r="L50" s="10"/>
      <c r="M50" s="10"/>
      <c r="N50" s="10"/>
    </row>
    <row r="51" spans="1:14" s="191" customFormat="1" ht="18" customHeight="1" x14ac:dyDescent="0.25">
      <c r="A51" s="19"/>
      <c r="B51" s="186" t="s">
        <v>219</v>
      </c>
      <c r="C51" s="185"/>
      <c r="D51" s="190" t="s">
        <v>220</v>
      </c>
      <c r="E51" s="120"/>
      <c r="F51" s="287"/>
      <c r="G51" s="289"/>
      <c r="H51" s="287"/>
      <c r="I51" s="289"/>
      <c r="J51" s="33"/>
      <c r="K51" s="10"/>
      <c r="L51" s="10"/>
      <c r="M51" s="10"/>
      <c r="N51" s="10"/>
    </row>
    <row r="52" spans="1:14" s="191" customFormat="1" ht="18" customHeight="1" x14ac:dyDescent="0.25">
      <c r="A52" s="19"/>
      <c r="B52" s="186" t="s">
        <v>221</v>
      </c>
      <c r="C52" s="185"/>
      <c r="D52" s="190"/>
      <c r="E52" s="38"/>
      <c r="F52" s="190"/>
      <c r="G52" s="45"/>
      <c r="H52" s="190"/>
      <c r="I52" s="45"/>
      <c r="J52" s="33"/>
      <c r="K52" s="10"/>
      <c r="L52" s="10"/>
      <c r="M52" s="10"/>
      <c r="N52" s="10"/>
    </row>
    <row r="53" spans="1:14" s="191" customFormat="1" ht="9.9499999999999993" customHeight="1" x14ac:dyDescent="0.25">
      <c r="A53" s="19"/>
      <c r="B53" s="184"/>
      <c r="C53" s="21"/>
      <c r="D53" s="190"/>
      <c r="E53" s="32"/>
      <c r="F53" s="190"/>
      <c r="G53" s="190"/>
      <c r="H53" s="190"/>
      <c r="I53" s="190"/>
      <c r="J53" s="33"/>
      <c r="K53" s="10"/>
      <c r="L53" s="10"/>
      <c r="M53" s="10"/>
      <c r="N53" s="10"/>
    </row>
    <row r="54" spans="1:14" s="191" customFormat="1" ht="18" customHeight="1" x14ac:dyDescent="0.25">
      <c r="A54" s="19"/>
      <c r="B54" s="186" t="s">
        <v>215</v>
      </c>
      <c r="C54" s="185"/>
      <c r="D54" s="190" t="s">
        <v>216</v>
      </c>
      <c r="E54" s="120"/>
      <c r="F54" s="286" t="s">
        <v>217</v>
      </c>
      <c r="G54" s="288"/>
      <c r="H54" s="286" t="s">
        <v>218</v>
      </c>
      <c r="I54" s="288"/>
      <c r="J54" s="33"/>
      <c r="K54" s="10"/>
      <c r="L54" s="10"/>
      <c r="M54" s="10"/>
      <c r="N54" s="10"/>
    </row>
    <row r="55" spans="1:14" s="191" customFormat="1" ht="18" customHeight="1" x14ac:dyDescent="0.25">
      <c r="A55" s="19"/>
      <c r="B55" s="186" t="s">
        <v>219</v>
      </c>
      <c r="C55" s="185"/>
      <c r="D55" s="190" t="s">
        <v>220</v>
      </c>
      <c r="E55" s="120"/>
      <c r="F55" s="287"/>
      <c r="G55" s="289"/>
      <c r="H55" s="287"/>
      <c r="I55" s="289"/>
      <c r="J55" s="33"/>
      <c r="K55" s="10"/>
      <c r="L55" s="10"/>
      <c r="M55" s="10"/>
      <c r="N55" s="10"/>
    </row>
    <row r="56" spans="1:14" s="191" customFormat="1" ht="18" customHeight="1" x14ac:dyDescent="0.25">
      <c r="A56" s="19"/>
      <c r="B56" s="186" t="s">
        <v>221</v>
      </c>
      <c r="C56" s="185"/>
      <c r="D56" s="190"/>
      <c r="E56" s="38"/>
      <c r="F56" s="190"/>
      <c r="G56" s="45"/>
      <c r="H56" s="190"/>
      <c r="I56" s="45"/>
      <c r="J56" s="33"/>
      <c r="K56" s="10"/>
      <c r="L56" s="10"/>
      <c r="M56" s="10"/>
      <c r="N56" s="10"/>
    </row>
    <row r="57" spans="1:14" s="191" customFormat="1" ht="9.9499999999999993" customHeight="1" x14ac:dyDescent="0.25">
      <c r="A57" s="19"/>
      <c r="B57" s="184"/>
      <c r="C57" s="21"/>
      <c r="D57" s="190"/>
      <c r="E57" s="32"/>
      <c r="F57" s="190"/>
      <c r="G57" s="190"/>
      <c r="H57" s="190"/>
      <c r="I57" s="190"/>
      <c r="J57" s="33"/>
      <c r="K57" s="10"/>
      <c r="L57" s="10"/>
      <c r="M57" s="10"/>
      <c r="N57" s="10"/>
    </row>
    <row r="58" spans="1:14" s="191" customFormat="1" ht="18" customHeight="1" x14ac:dyDescent="0.25">
      <c r="A58" s="19"/>
      <c r="B58" s="186" t="s">
        <v>215</v>
      </c>
      <c r="C58" s="185"/>
      <c r="D58" s="190" t="s">
        <v>216</v>
      </c>
      <c r="E58" s="120"/>
      <c r="F58" s="286" t="s">
        <v>217</v>
      </c>
      <c r="G58" s="288"/>
      <c r="H58" s="286" t="s">
        <v>218</v>
      </c>
      <c r="I58" s="288"/>
      <c r="J58" s="33"/>
      <c r="K58" s="10"/>
      <c r="L58" s="10"/>
      <c r="M58" s="10"/>
      <c r="N58" s="10"/>
    </row>
    <row r="59" spans="1:14" s="191" customFormat="1" ht="18" customHeight="1" x14ac:dyDescent="0.25">
      <c r="A59" s="19"/>
      <c r="B59" s="186" t="s">
        <v>219</v>
      </c>
      <c r="C59" s="185"/>
      <c r="D59" s="190" t="s">
        <v>220</v>
      </c>
      <c r="E59" s="120"/>
      <c r="F59" s="287"/>
      <c r="G59" s="289"/>
      <c r="H59" s="287"/>
      <c r="I59" s="289"/>
      <c r="J59" s="33"/>
      <c r="K59" s="10"/>
      <c r="L59" s="10"/>
      <c r="M59" s="10"/>
      <c r="N59" s="10"/>
    </row>
    <row r="60" spans="1:14" s="191" customFormat="1" ht="18" customHeight="1" x14ac:dyDescent="0.25">
      <c r="A60" s="19"/>
      <c r="B60" s="186" t="s">
        <v>221</v>
      </c>
      <c r="C60" s="185"/>
      <c r="D60" s="190"/>
      <c r="E60" s="38"/>
      <c r="F60" s="190"/>
      <c r="G60" s="45"/>
      <c r="H60" s="190"/>
      <c r="I60" s="45"/>
      <c r="J60" s="33"/>
      <c r="K60" s="10"/>
      <c r="L60" s="10"/>
      <c r="M60" s="10"/>
      <c r="N60" s="10"/>
    </row>
    <row r="61" spans="1:14" s="191" customFormat="1" ht="9.9499999999999993" customHeight="1" x14ac:dyDescent="0.25">
      <c r="A61" s="19"/>
      <c r="B61" s="184"/>
      <c r="C61" s="21"/>
      <c r="D61" s="190"/>
      <c r="E61" s="32"/>
      <c r="F61" s="190"/>
      <c r="G61" s="190"/>
      <c r="H61" s="190"/>
      <c r="I61" s="190"/>
      <c r="J61" s="33"/>
      <c r="K61" s="10"/>
      <c r="L61" s="10"/>
      <c r="M61" s="10"/>
      <c r="N61" s="10"/>
    </row>
    <row r="62" spans="1:14" s="191" customFormat="1" ht="18" customHeight="1" x14ac:dyDescent="0.25">
      <c r="A62" s="19"/>
      <c r="B62" s="186" t="s">
        <v>215</v>
      </c>
      <c r="C62" s="185"/>
      <c r="D62" s="190" t="s">
        <v>216</v>
      </c>
      <c r="E62" s="120"/>
      <c r="F62" s="286" t="s">
        <v>217</v>
      </c>
      <c r="G62" s="288"/>
      <c r="H62" s="286" t="s">
        <v>218</v>
      </c>
      <c r="I62" s="288"/>
      <c r="J62" s="33"/>
      <c r="K62" s="10"/>
      <c r="L62" s="10"/>
      <c r="M62" s="10"/>
      <c r="N62" s="10"/>
    </row>
    <row r="63" spans="1:14" s="191" customFormat="1" ht="18" customHeight="1" x14ac:dyDescent="0.25">
      <c r="A63" s="19"/>
      <c r="B63" s="186" t="s">
        <v>219</v>
      </c>
      <c r="C63" s="185"/>
      <c r="D63" s="190" t="s">
        <v>220</v>
      </c>
      <c r="E63" s="120"/>
      <c r="F63" s="287"/>
      <c r="G63" s="289"/>
      <c r="H63" s="287"/>
      <c r="I63" s="289"/>
      <c r="J63" s="33"/>
      <c r="K63" s="10"/>
      <c r="L63" s="10"/>
      <c r="M63" s="10"/>
      <c r="N63" s="10"/>
    </row>
    <row r="64" spans="1:14" s="191" customFormat="1" ht="18" customHeight="1" x14ac:dyDescent="0.25">
      <c r="A64" s="19"/>
      <c r="B64" s="186" t="s">
        <v>221</v>
      </c>
      <c r="C64" s="185"/>
      <c r="D64" s="190"/>
      <c r="E64" s="38"/>
      <c r="F64" s="190"/>
      <c r="G64" s="45"/>
      <c r="H64" s="190"/>
      <c r="I64" s="45"/>
      <c r="J64" s="33"/>
      <c r="K64" s="10"/>
      <c r="L64" s="10"/>
      <c r="M64" s="10"/>
      <c r="N64" s="10"/>
    </row>
    <row r="65" spans="1:14" s="191" customFormat="1" ht="9.9499999999999993" customHeight="1" x14ac:dyDescent="0.25">
      <c r="A65" s="19"/>
      <c r="B65" s="184"/>
      <c r="C65" s="21"/>
      <c r="D65" s="190"/>
      <c r="E65" s="32"/>
      <c r="F65" s="190"/>
      <c r="G65" s="190"/>
      <c r="H65" s="190"/>
      <c r="I65" s="190"/>
      <c r="J65" s="33"/>
      <c r="K65" s="10"/>
      <c r="L65" s="10"/>
      <c r="M65" s="10"/>
      <c r="N65" s="10"/>
    </row>
    <row r="66" spans="1:14" s="191" customFormat="1" ht="18" customHeight="1" x14ac:dyDescent="0.25">
      <c r="A66" s="19"/>
      <c r="B66" s="186" t="s">
        <v>215</v>
      </c>
      <c r="C66" s="185"/>
      <c r="D66" s="190" t="s">
        <v>216</v>
      </c>
      <c r="E66" s="120"/>
      <c r="F66" s="286" t="s">
        <v>217</v>
      </c>
      <c r="G66" s="288"/>
      <c r="H66" s="286" t="s">
        <v>218</v>
      </c>
      <c r="I66" s="288"/>
      <c r="J66" s="33"/>
      <c r="K66" s="10"/>
      <c r="L66" s="10"/>
      <c r="M66" s="10"/>
      <c r="N66" s="10"/>
    </row>
    <row r="67" spans="1:14" s="191" customFormat="1" ht="18" customHeight="1" x14ac:dyDescent="0.25">
      <c r="A67" s="19"/>
      <c r="B67" s="186" t="s">
        <v>219</v>
      </c>
      <c r="C67" s="185"/>
      <c r="D67" s="190" t="s">
        <v>220</v>
      </c>
      <c r="E67" s="120"/>
      <c r="F67" s="287"/>
      <c r="G67" s="289"/>
      <c r="H67" s="287"/>
      <c r="I67" s="289"/>
      <c r="J67" s="33"/>
      <c r="K67" s="10"/>
      <c r="L67" s="10"/>
      <c r="M67" s="10"/>
      <c r="N67" s="10"/>
    </row>
    <row r="68" spans="1:14" s="191" customFormat="1" ht="18" customHeight="1" x14ac:dyDescent="0.25">
      <c r="A68" s="19"/>
      <c r="B68" s="186" t="s">
        <v>221</v>
      </c>
      <c r="C68" s="185"/>
      <c r="D68" s="190"/>
      <c r="E68" s="123"/>
      <c r="F68" s="190"/>
      <c r="G68" s="45"/>
      <c r="H68" s="190"/>
      <c r="I68" s="45"/>
      <c r="J68" s="33"/>
      <c r="K68" s="10"/>
      <c r="L68" s="10"/>
      <c r="M68" s="10"/>
      <c r="N68" s="10"/>
    </row>
    <row r="69" spans="1:14" s="191" customFormat="1" ht="9.9499999999999993" customHeight="1" x14ac:dyDescent="0.25">
      <c r="A69" s="19"/>
      <c r="B69" s="184"/>
      <c r="C69" s="21"/>
      <c r="D69" s="190"/>
      <c r="E69" s="154"/>
      <c r="F69" s="190"/>
      <c r="G69" s="190"/>
      <c r="H69" s="190"/>
      <c r="I69" s="190"/>
      <c r="J69" s="33"/>
      <c r="K69" s="10"/>
      <c r="L69" s="10"/>
      <c r="M69" s="10"/>
      <c r="N69" s="10"/>
    </row>
    <row r="70" spans="1:14" s="191" customFormat="1" ht="18" customHeight="1" x14ac:dyDescent="0.25">
      <c r="A70" s="19"/>
      <c r="B70" s="186" t="s">
        <v>215</v>
      </c>
      <c r="C70" s="185"/>
      <c r="D70" s="190" t="s">
        <v>216</v>
      </c>
      <c r="E70" s="120"/>
      <c r="F70" s="286" t="s">
        <v>217</v>
      </c>
      <c r="G70" s="288"/>
      <c r="H70" s="286" t="s">
        <v>218</v>
      </c>
      <c r="I70" s="288"/>
      <c r="J70" s="33"/>
      <c r="K70" s="10"/>
      <c r="L70" s="10"/>
      <c r="M70" s="10"/>
      <c r="N70" s="10"/>
    </row>
    <row r="71" spans="1:14" s="191" customFormat="1" ht="18" customHeight="1" x14ac:dyDescent="0.25">
      <c r="A71" s="19"/>
      <c r="B71" s="186" t="s">
        <v>219</v>
      </c>
      <c r="C71" s="185"/>
      <c r="D71" s="190" t="s">
        <v>220</v>
      </c>
      <c r="E71" s="120"/>
      <c r="F71" s="287"/>
      <c r="G71" s="289"/>
      <c r="H71" s="287"/>
      <c r="I71" s="289"/>
      <c r="J71" s="33"/>
      <c r="K71" s="10"/>
      <c r="L71" s="10"/>
      <c r="M71" s="10"/>
      <c r="N71" s="10"/>
    </row>
    <row r="72" spans="1:14" s="191" customFormat="1" ht="18" customHeight="1" x14ac:dyDescent="0.25">
      <c r="A72" s="19"/>
      <c r="B72" s="186" t="s">
        <v>221</v>
      </c>
      <c r="C72" s="185"/>
      <c r="D72" s="190"/>
      <c r="E72" s="38"/>
      <c r="F72" s="190"/>
      <c r="G72" s="45"/>
      <c r="H72" s="190"/>
      <c r="I72" s="45"/>
      <c r="J72" s="33"/>
      <c r="K72" s="10"/>
      <c r="L72" s="10"/>
      <c r="M72" s="10"/>
      <c r="N72" s="10"/>
    </row>
    <row r="73" spans="1:14" s="191" customFormat="1" ht="9.9499999999999993" customHeight="1" x14ac:dyDescent="0.25">
      <c r="A73" s="19"/>
      <c r="B73" s="184"/>
      <c r="C73" s="21"/>
      <c r="D73" s="190"/>
      <c r="E73" s="32"/>
      <c r="F73" s="190"/>
      <c r="G73" s="190"/>
      <c r="H73" s="190"/>
      <c r="I73" s="190"/>
      <c r="J73" s="33"/>
      <c r="K73" s="10"/>
      <c r="L73" s="10"/>
      <c r="M73" s="10"/>
      <c r="N73" s="10"/>
    </row>
    <row r="74" spans="1:14" s="191" customFormat="1" ht="18" customHeight="1" x14ac:dyDescent="0.25">
      <c r="A74" s="19"/>
      <c r="B74" s="186" t="s">
        <v>215</v>
      </c>
      <c r="C74" s="185"/>
      <c r="D74" s="190" t="s">
        <v>216</v>
      </c>
      <c r="E74" s="120"/>
      <c r="F74" s="286" t="s">
        <v>217</v>
      </c>
      <c r="G74" s="288"/>
      <c r="H74" s="286" t="s">
        <v>218</v>
      </c>
      <c r="I74" s="288"/>
      <c r="J74" s="33"/>
      <c r="K74" s="10"/>
      <c r="L74" s="10"/>
      <c r="M74" s="10"/>
      <c r="N74" s="10"/>
    </row>
    <row r="75" spans="1:14" s="191" customFormat="1" ht="18" customHeight="1" x14ac:dyDescent="0.25">
      <c r="A75" s="19"/>
      <c r="B75" s="186" t="s">
        <v>219</v>
      </c>
      <c r="C75" s="185"/>
      <c r="D75" s="190" t="s">
        <v>220</v>
      </c>
      <c r="E75" s="120"/>
      <c r="F75" s="287"/>
      <c r="G75" s="289"/>
      <c r="H75" s="287"/>
      <c r="I75" s="289"/>
      <c r="J75" s="33"/>
      <c r="K75" s="10"/>
      <c r="L75" s="10"/>
      <c r="M75" s="10"/>
      <c r="N75" s="10"/>
    </row>
    <row r="76" spans="1:14" s="191" customFormat="1" ht="18" customHeight="1" x14ac:dyDescent="0.25">
      <c r="A76" s="19"/>
      <c r="B76" s="186" t="s">
        <v>221</v>
      </c>
      <c r="C76" s="185"/>
      <c r="D76" s="190"/>
      <c r="E76" s="38"/>
      <c r="F76" s="190"/>
      <c r="G76" s="45"/>
      <c r="H76" s="190"/>
      <c r="I76" s="45"/>
      <c r="J76" s="33"/>
      <c r="K76" s="10"/>
      <c r="L76" s="10"/>
      <c r="M76" s="10"/>
      <c r="N76" s="10"/>
    </row>
    <row r="77" spans="1:14" s="191" customFormat="1" ht="9.9499999999999993" customHeight="1" x14ac:dyDescent="0.25">
      <c r="A77" s="19"/>
      <c r="B77" s="184"/>
      <c r="C77" s="21"/>
      <c r="D77" s="190"/>
      <c r="E77" s="32"/>
      <c r="F77" s="190"/>
      <c r="G77" s="190"/>
      <c r="H77" s="190"/>
      <c r="I77" s="190"/>
      <c r="J77" s="33"/>
      <c r="K77" s="10"/>
      <c r="L77" s="10"/>
      <c r="M77" s="10"/>
      <c r="N77" s="10"/>
    </row>
    <row r="78" spans="1:14" s="191" customFormat="1" ht="18" customHeight="1" x14ac:dyDescent="0.25">
      <c r="A78" s="19"/>
      <c r="B78" s="186" t="s">
        <v>215</v>
      </c>
      <c r="C78" s="185"/>
      <c r="D78" s="190" t="s">
        <v>216</v>
      </c>
      <c r="E78" s="120"/>
      <c r="F78" s="286" t="s">
        <v>217</v>
      </c>
      <c r="G78" s="288"/>
      <c r="H78" s="286" t="s">
        <v>218</v>
      </c>
      <c r="I78" s="288"/>
      <c r="J78" s="33"/>
      <c r="K78" s="10"/>
      <c r="L78" s="10"/>
      <c r="M78" s="10"/>
      <c r="N78" s="10"/>
    </row>
    <row r="79" spans="1:14" s="191" customFormat="1" ht="18" customHeight="1" x14ac:dyDescent="0.25">
      <c r="A79" s="19"/>
      <c r="B79" s="186" t="s">
        <v>219</v>
      </c>
      <c r="C79" s="185"/>
      <c r="D79" s="190" t="s">
        <v>220</v>
      </c>
      <c r="E79" s="120"/>
      <c r="F79" s="287"/>
      <c r="G79" s="289"/>
      <c r="H79" s="287"/>
      <c r="I79" s="289"/>
      <c r="J79" s="33"/>
      <c r="K79" s="10"/>
      <c r="L79" s="10"/>
      <c r="M79" s="10"/>
      <c r="N79" s="10"/>
    </row>
    <row r="80" spans="1:14" s="191" customFormat="1" ht="18" customHeight="1" x14ac:dyDescent="0.25">
      <c r="A80" s="19"/>
      <c r="B80" s="186" t="s">
        <v>221</v>
      </c>
      <c r="C80" s="185"/>
      <c r="D80" s="190"/>
      <c r="E80" s="38"/>
      <c r="F80" s="190"/>
      <c r="G80" s="45"/>
      <c r="H80" s="190"/>
      <c r="I80" s="45"/>
      <c r="J80" s="33"/>
      <c r="K80" s="10"/>
      <c r="L80" s="10"/>
      <c r="M80" s="10"/>
      <c r="N80" s="10"/>
    </row>
    <row r="81" spans="1:14" s="191" customFormat="1" ht="9.9499999999999993" customHeight="1" x14ac:dyDescent="0.25">
      <c r="A81" s="19"/>
      <c r="B81" s="184"/>
      <c r="C81" s="21"/>
      <c r="D81" s="190"/>
      <c r="E81" s="32"/>
      <c r="F81" s="190"/>
      <c r="G81" s="190"/>
      <c r="H81" s="190"/>
      <c r="I81" s="190"/>
      <c r="J81" s="33"/>
      <c r="K81" s="10"/>
      <c r="L81" s="10"/>
      <c r="M81" s="10"/>
      <c r="N81" s="10"/>
    </row>
    <row r="82" spans="1:14" s="191" customFormat="1" ht="18" customHeight="1" x14ac:dyDescent="0.25">
      <c r="A82" s="19"/>
      <c r="B82" s="186"/>
      <c r="C82" s="189"/>
      <c r="D82" s="190"/>
      <c r="E82" s="38"/>
      <c r="F82" s="40" t="s">
        <v>222</v>
      </c>
      <c r="G82" s="43">
        <f>SUM(G6+G10+G14+G18+G22+G26+G30+G34+G38+G42+G46+G50+G54+G58+G62+G66+G70+G74+G78)</f>
        <v>0</v>
      </c>
      <c r="H82" s="190"/>
      <c r="I82" s="39"/>
      <c r="J82" s="33"/>
      <c r="K82" s="10"/>
      <c r="L82" s="10"/>
      <c r="M82" s="10"/>
      <c r="N82" s="10"/>
    </row>
    <row r="83" spans="1:14" s="191" customFormat="1" ht="9.9499999999999993" customHeight="1" x14ac:dyDescent="0.25">
      <c r="A83" s="24"/>
      <c r="B83" s="34"/>
      <c r="C83" s="34"/>
      <c r="D83" s="35"/>
      <c r="E83" s="36"/>
      <c r="F83" s="35"/>
      <c r="G83" s="35"/>
      <c r="H83" s="35"/>
      <c r="I83" s="35"/>
      <c r="J83" s="37"/>
      <c r="K83" s="10"/>
      <c r="L83" s="10"/>
      <c r="M83" s="10"/>
      <c r="N83" s="10"/>
    </row>
    <row r="84" spans="1:14" s="191" customFormat="1" ht="9.9499999999999993" customHeight="1" x14ac:dyDescent="0.25">
      <c r="A84" s="10"/>
      <c r="B84" s="10"/>
      <c r="C84" s="10"/>
      <c r="D84" s="28"/>
      <c r="F84" s="28"/>
      <c r="G84" s="28"/>
      <c r="H84" s="28"/>
      <c r="I84" s="28"/>
      <c r="J84" s="10"/>
      <c r="K84" s="10"/>
      <c r="L84" s="10"/>
      <c r="M84" s="10"/>
      <c r="N84" s="10"/>
    </row>
    <row r="85" spans="1:14" ht="9.9499999999999993" customHeight="1" x14ac:dyDescent="0.25">
      <c r="A85" s="16"/>
      <c r="B85" s="17"/>
      <c r="C85" s="17"/>
      <c r="D85" s="29"/>
      <c r="E85" s="30"/>
      <c r="F85" s="29"/>
      <c r="G85" s="29"/>
      <c r="H85" s="29"/>
      <c r="I85" s="29"/>
      <c r="J85" s="31"/>
    </row>
    <row r="86" spans="1:14" ht="18" customHeight="1" x14ac:dyDescent="0.25">
      <c r="A86" s="19"/>
      <c r="B86" s="290" t="s">
        <v>223</v>
      </c>
      <c r="C86" s="290"/>
      <c r="D86" s="290"/>
      <c r="E86" s="290"/>
      <c r="F86" s="290"/>
      <c r="G86" s="290"/>
      <c r="H86" s="290"/>
      <c r="I86" s="290"/>
      <c r="J86" s="33"/>
    </row>
    <row r="87" spans="1:14" ht="9.9499999999999993" customHeight="1" x14ac:dyDescent="0.25">
      <c r="A87" s="19"/>
      <c r="B87" s="21"/>
      <c r="C87" s="21"/>
      <c r="D87" s="190"/>
      <c r="E87" s="32"/>
      <c r="F87" s="190"/>
      <c r="G87" s="190"/>
      <c r="H87" s="190"/>
      <c r="I87" s="190"/>
      <c r="J87" s="33"/>
    </row>
    <row r="88" spans="1:14" ht="27.95" customHeight="1" x14ac:dyDescent="0.25">
      <c r="A88" s="19"/>
      <c r="B88" s="245" t="s">
        <v>368</v>
      </c>
      <c r="C88" s="245"/>
      <c r="D88" s="245"/>
      <c r="E88" s="245"/>
      <c r="F88" s="245"/>
      <c r="G88" s="245"/>
      <c r="H88" s="245"/>
      <c r="I88" s="245"/>
      <c r="J88" s="33"/>
    </row>
    <row r="89" spans="1:14" ht="9.9499999999999993" customHeight="1" x14ac:dyDescent="0.25">
      <c r="A89" s="19"/>
      <c r="B89" s="21"/>
      <c r="C89" s="21"/>
      <c r="D89" s="190"/>
      <c r="E89" s="32"/>
      <c r="F89" s="190"/>
      <c r="G89" s="190"/>
      <c r="H89" s="190"/>
      <c r="I89" s="190"/>
      <c r="J89" s="33"/>
    </row>
    <row r="90" spans="1:14" ht="95.1" customHeight="1" x14ac:dyDescent="0.25">
      <c r="A90" s="19"/>
      <c r="B90" s="283"/>
      <c r="C90" s="284"/>
      <c r="D90" s="284"/>
      <c r="E90" s="284"/>
      <c r="F90" s="284"/>
      <c r="G90" s="284"/>
      <c r="H90" s="284"/>
      <c r="I90" s="285"/>
      <c r="J90" s="33"/>
    </row>
    <row r="91" spans="1:14" ht="9.9499999999999993" customHeight="1" x14ac:dyDescent="0.25">
      <c r="A91" s="24"/>
      <c r="B91" s="25"/>
      <c r="C91" s="25"/>
      <c r="D91" s="35"/>
      <c r="E91" s="36"/>
      <c r="F91" s="35"/>
      <c r="G91" s="35"/>
      <c r="H91" s="35"/>
      <c r="I91" s="35"/>
      <c r="J91" s="37"/>
    </row>
  </sheetData>
  <sheetProtection algorithmName="SHA-512" hashValue="AUvzeQsmDUiwSR4SsXabakZ/edml9d3MwB2V2b7Wu6CWjoqYthfQHOgAQLd7RdrK+piK1wnVhzVLYXKGnNwqOQ==" saltValue="E8mxGMB9ecF6ZD6wAOt9PA==" spinCount="100000" sheet="1" objects="1" scenarios="1"/>
  <mergeCells count="80">
    <mergeCell ref="F10:F11"/>
    <mergeCell ref="G10:G11"/>
    <mergeCell ref="H10:H11"/>
    <mergeCell ref="I10:I11"/>
    <mergeCell ref="B4:I4"/>
    <mergeCell ref="F6:F7"/>
    <mergeCell ref="G6:G7"/>
    <mergeCell ref="H6:H7"/>
    <mergeCell ref="I6:I7"/>
    <mergeCell ref="F14:F15"/>
    <mergeCell ref="G14:G15"/>
    <mergeCell ref="H14:H15"/>
    <mergeCell ref="I14:I15"/>
    <mergeCell ref="F18:F19"/>
    <mergeCell ref="G18:G19"/>
    <mergeCell ref="H18:H19"/>
    <mergeCell ref="I18:I19"/>
    <mergeCell ref="F22:F23"/>
    <mergeCell ref="G22:G23"/>
    <mergeCell ref="H22:H23"/>
    <mergeCell ref="I22:I23"/>
    <mergeCell ref="F26:F27"/>
    <mergeCell ref="G26:G27"/>
    <mergeCell ref="H26:H27"/>
    <mergeCell ref="I26:I27"/>
    <mergeCell ref="F30:F31"/>
    <mergeCell ref="G30:G31"/>
    <mergeCell ref="H30:H31"/>
    <mergeCell ref="I30:I31"/>
    <mergeCell ref="F34:F35"/>
    <mergeCell ref="G34:G35"/>
    <mergeCell ref="H34:H35"/>
    <mergeCell ref="I34:I35"/>
    <mergeCell ref="F38:F39"/>
    <mergeCell ref="G38:G39"/>
    <mergeCell ref="H38:H39"/>
    <mergeCell ref="I38:I39"/>
    <mergeCell ref="F42:F43"/>
    <mergeCell ref="G42:G43"/>
    <mergeCell ref="H42:H43"/>
    <mergeCell ref="I42:I43"/>
    <mergeCell ref="F46:F47"/>
    <mergeCell ref="G46:G47"/>
    <mergeCell ref="H46:H47"/>
    <mergeCell ref="I46:I47"/>
    <mergeCell ref="F50:F51"/>
    <mergeCell ref="G50:G51"/>
    <mergeCell ref="H50:H51"/>
    <mergeCell ref="I50:I51"/>
    <mergeCell ref="F54:F55"/>
    <mergeCell ref="G54:G55"/>
    <mergeCell ref="H54:H55"/>
    <mergeCell ref="I54:I55"/>
    <mergeCell ref="F58:F59"/>
    <mergeCell ref="G58:G59"/>
    <mergeCell ref="H58:H59"/>
    <mergeCell ref="I58:I59"/>
    <mergeCell ref="F62:F63"/>
    <mergeCell ref="G62:G63"/>
    <mergeCell ref="H62:H63"/>
    <mergeCell ref="I62:I63"/>
    <mergeCell ref="F66:F67"/>
    <mergeCell ref="G66:G67"/>
    <mergeCell ref="H66:H67"/>
    <mergeCell ref="I66:I67"/>
    <mergeCell ref="F70:F71"/>
    <mergeCell ref="G70:G71"/>
    <mergeCell ref="H70:H71"/>
    <mergeCell ref="I70:I71"/>
    <mergeCell ref="F74:F75"/>
    <mergeCell ref="G74:G75"/>
    <mergeCell ref="H74:H75"/>
    <mergeCell ref="I74:I75"/>
    <mergeCell ref="B90:I90"/>
    <mergeCell ref="F78:F79"/>
    <mergeCell ref="G78:G79"/>
    <mergeCell ref="H78:H79"/>
    <mergeCell ref="I78:I79"/>
    <mergeCell ref="B86:I86"/>
    <mergeCell ref="B88:I88"/>
  </mergeCells>
  <dataValidations count="1">
    <dataValidation type="list" allowBlank="1" showInputMessage="1" showErrorMessage="1" sqref="C8 C12 C16 C20 C24 C28 C32 C36 C40 C44 C48 C52 C56 C60 C64 C68 C72 C76 C80" xr:uid="{DAAB39E1-AA30-4ADC-94A8-EB0C6D9B0C15}">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D
Recertification application
Attendance of training courses&amp;R&amp;G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e is outside the recertification period!" xr:uid="{AE174410-2ADC-4350-84E7-F3E5ABF08545}">
          <x14:formula1>
            <xm:f>'C:\Users\jean-\Documents\VZPM\Projekte\CH-IPMA ICR4-ICB4\TP Prozesse\Lieferobjekte\Rezertifizierung\[VZPM_PMLA-C_Rezertifizierungsantrag_V8.0_EN_ungeschützt.xlsx]Pers'!#REF!</xm:f>
          </x14:formula1>
          <x14:formula2>
            <xm:f>'C:\Users\jean-\Documents\VZPM\Projekte\CH-IPMA ICR4-ICB4\TP Prozesse\Lieferobjekte\Rezertifizierung\[VZPM_PMLA-C_Rezertifizierungsantrag_V8.0_EN_ungeschützt.xlsx]Pers'!#REF!</xm:f>
          </x14:formula2>
          <xm:sqref>E6:E7 E10:E11 E14:E15 E18:E19 E22:E23 E26:E27 E30:E31 E34:E35 E38:E39 E42:E43 E46:E47 E50:E51 E54:E55 E58:E59 E62:E63 E66:E67 E70:E71 E74:E75 E78:E79</xm:sqref>
        </x14:dataValidation>
        <x14:dataValidation type="date" allowBlank="1" showInputMessage="1" showErrorMessage="1" error="Datum liegt ausserhalb der Rezertifizierungsperiode!" xr:uid="{FF1D9475-9DF2-493E-9FC3-3CB5C06155F1}">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E76 E64 E60 E68 E72 E56 E52 E48 E44 E40 E36 E32 E28 E24 E20 E16 E12 E8 E80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C7787-D7A2-4380-9E49-6E731DE690C7}">
  <sheetPr>
    <pageSetUpPr fitToPage="1"/>
  </sheetPr>
  <dimension ref="A1:N84"/>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73.7109375" style="10" customWidth="1"/>
    <col min="4" max="4" width="6.7109375" style="28" customWidth="1"/>
    <col min="5" max="5" width="15.7109375" style="191" customWidth="1"/>
    <col min="6" max="6" width="10.7109375" style="28" customWidth="1"/>
    <col min="7" max="7" width="7.7109375" style="28" customWidth="1"/>
    <col min="8" max="8" width="10.7109375" style="28" customWidth="1"/>
    <col min="9" max="9" width="7.7109375" style="28" customWidth="1"/>
    <col min="10" max="10" width="1.7109375" style="10" customWidth="1"/>
    <col min="11" max="16384" width="11.42578125" style="10"/>
  </cols>
  <sheetData>
    <row r="1" spans="1:14" s="191" customFormat="1" ht="9.9499999999999993" customHeight="1" x14ac:dyDescent="0.25">
      <c r="A1" s="16"/>
      <c r="B1" s="17"/>
      <c r="C1" s="17"/>
      <c r="D1" s="29"/>
      <c r="E1" s="30"/>
      <c r="F1" s="29"/>
      <c r="G1" s="29"/>
      <c r="H1" s="29"/>
      <c r="I1" s="29"/>
      <c r="J1" s="31"/>
      <c r="K1" s="10"/>
      <c r="L1" s="10"/>
      <c r="M1" s="10"/>
      <c r="N1" s="10"/>
    </row>
    <row r="2" spans="1:14" s="191" customFormat="1" ht="18" customHeight="1" x14ac:dyDescent="0.25">
      <c r="A2" s="19"/>
      <c r="B2" s="251" t="s">
        <v>224</v>
      </c>
      <c r="C2" s="251"/>
      <c r="D2" s="251"/>
      <c r="E2" s="251"/>
      <c r="F2" s="251"/>
      <c r="G2" s="251"/>
      <c r="H2" s="251"/>
      <c r="I2" s="251"/>
      <c r="J2" s="33"/>
      <c r="K2" s="10"/>
      <c r="L2" s="10"/>
      <c r="M2" s="10"/>
      <c r="N2" s="10"/>
    </row>
    <row r="3" spans="1:14" s="191" customFormat="1" ht="9.9499999999999993" customHeight="1" x14ac:dyDescent="0.25">
      <c r="A3" s="19"/>
      <c r="B3" s="184"/>
      <c r="C3" s="21"/>
      <c r="D3" s="190"/>
      <c r="E3" s="32"/>
      <c r="F3" s="190"/>
      <c r="G3" s="190"/>
      <c r="H3" s="190"/>
      <c r="I3" s="190"/>
      <c r="J3" s="33"/>
      <c r="K3" s="10"/>
      <c r="L3" s="10"/>
      <c r="M3" s="10"/>
      <c r="N3" s="10"/>
    </row>
    <row r="4" spans="1:14" s="191" customFormat="1" ht="27.95" customHeight="1" x14ac:dyDescent="0.25">
      <c r="A4" s="41"/>
      <c r="B4" s="260" t="s">
        <v>225</v>
      </c>
      <c r="C4" s="260"/>
      <c r="D4" s="260"/>
      <c r="E4" s="260"/>
      <c r="F4" s="260"/>
      <c r="G4" s="260"/>
      <c r="H4" s="260"/>
      <c r="I4" s="260"/>
      <c r="J4" s="33"/>
      <c r="K4" s="10"/>
      <c r="L4" s="10"/>
      <c r="M4" s="10"/>
      <c r="N4" s="10"/>
    </row>
    <row r="5" spans="1:14" s="191" customFormat="1" ht="18" customHeight="1" x14ac:dyDescent="0.25">
      <c r="A5" s="19"/>
      <c r="B5" s="184"/>
      <c r="C5" s="21"/>
      <c r="D5" s="190"/>
      <c r="E5" s="194" t="s">
        <v>214</v>
      </c>
      <c r="F5" s="190"/>
      <c r="G5" s="190"/>
      <c r="H5" s="190"/>
      <c r="I5" s="190"/>
      <c r="J5" s="33"/>
      <c r="K5" s="10"/>
      <c r="L5" s="10"/>
      <c r="M5" s="10"/>
      <c r="N5" s="10"/>
    </row>
    <row r="6" spans="1:14" s="191" customFormat="1" ht="18" customHeight="1" x14ac:dyDescent="0.25">
      <c r="A6" s="19"/>
      <c r="B6" s="186" t="s">
        <v>226</v>
      </c>
      <c r="C6" s="185"/>
      <c r="D6" s="190" t="s">
        <v>216</v>
      </c>
      <c r="E6" s="120"/>
      <c r="F6" s="286" t="s">
        <v>217</v>
      </c>
      <c r="G6" s="288"/>
      <c r="H6" s="286" t="s">
        <v>218</v>
      </c>
      <c r="I6" s="288"/>
      <c r="J6" s="33"/>
      <c r="K6" s="10"/>
      <c r="L6" s="10"/>
      <c r="M6" s="10"/>
      <c r="N6" s="10"/>
    </row>
    <row r="7" spans="1:14" s="191" customFormat="1" ht="18" customHeight="1" x14ac:dyDescent="0.25">
      <c r="A7" s="19"/>
      <c r="B7" s="186" t="s">
        <v>227</v>
      </c>
      <c r="C7" s="185"/>
      <c r="D7" s="190" t="s">
        <v>220</v>
      </c>
      <c r="E7" s="120"/>
      <c r="F7" s="286"/>
      <c r="G7" s="289"/>
      <c r="H7" s="287"/>
      <c r="I7" s="289"/>
      <c r="J7" s="33"/>
      <c r="K7" s="10"/>
      <c r="L7" s="10"/>
      <c r="M7" s="10"/>
      <c r="N7" s="10"/>
    </row>
    <row r="8" spans="1:14" s="191" customFormat="1" ht="18" customHeight="1" x14ac:dyDescent="0.25">
      <c r="A8" s="19"/>
      <c r="B8" s="186" t="s">
        <v>221</v>
      </c>
      <c r="C8" s="185"/>
      <c r="D8" s="190"/>
      <c r="E8" s="38"/>
      <c r="F8" s="190"/>
      <c r="G8" s="45"/>
      <c r="H8" s="190"/>
      <c r="I8" s="45"/>
      <c r="J8" s="33"/>
      <c r="K8" s="10"/>
      <c r="L8" s="10"/>
      <c r="M8" s="10"/>
      <c r="N8" s="10"/>
    </row>
    <row r="9" spans="1:14" s="191" customFormat="1" ht="9.9499999999999993" customHeight="1" x14ac:dyDescent="0.25">
      <c r="A9" s="19"/>
      <c r="B9" s="184"/>
      <c r="C9" s="21"/>
      <c r="D9" s="190"/>
      <c r="E9" s="32"/>
      <c r="F9" s="190"/>
      <c r="G9" s="190"/>
      <c r="H9" s="190"/>
      <c r="I9" s="190"/>
      <c r="J9" s="33"/>
      <c r="K9" s="10"/>
      <c r="L9" s="10"/>
      <c r="M9" s="10"/>
      <c r="N9" s="10"/>
    </row>
    <row r="10" spans="1:14" s="191" customFormat="1" ht="18" customHeight="1" x14ac:dyDescent="0.25">
      <c r="A10" s="19"/>
      <c r="B10" s="186" t="s">
        <v>226</v>
      </c>
      <c r="C10" s="185"/>
      <c r="D10" s="190" t="s">
        <v>216</v>
      </c>
      <c r="E10" s="120"/>
      <c r="F10" s="286" t="s">
        <v>217</v>
      </c>
      <c r="G10" s="288"/>
      <c r="H10" s="286" t="s">
        <v>218</v>
      </c>
      <c r="I10" s="288"/>
      <c r="J10" s="33"/>
      <c r="K10" s="10"/>
      <c r="L10" s="10"/>
      <c r="M10" s="10"/>
      <c r="N10" s="10"/>
    </row>
    <row r="11" spans="1:14" s="191" customFormat="1" ht="18" customHeight="1" x14ac:dyDescent="0.25">
      <c r="A11" s="19"/>
      <c r="B11" s="186" t="s">
        <v>227</v>
      </c>
      <c r="C11" s="185"/>
      <c r="D11" s="190" t="s">
        <v>220</v>
      </c>
      <c r="E11" s="120"/>
      <c r="F11" s="286"/>
      <c r="G11" s="289"/>
      <c r="H11" s="287"/>
      <c r="I11" s="289"/>
      <c r="J11" s="33"/>
      <c r="K11" s="10"/>
      <c r="L11" s="10"/>
      <c r="M11" s="10"/>
      <c r="N11" s="10"/>
    </row>
    <row r="12" spans="1:14" s="191" customFormat="1" ht="18" customHeight="1" x14ac:dyDescent="0.25">
      <c r="A12" s="19"/>
      <c r="B12" s="186" t="s">
        <v>221</v>
      </c>
      <c r="C12" s="185"/>
      <c r="D12" s="190"/>
      <c r="E12" s="38"/>
      <c r="F12" s="190"/>
      <c r="G12" s="45"/>
      <c r="H12" s="190"/>
      <c r="I12" s="45"/>
      <c r="J12" s="33"/>
      <c r="K12" s="10"/>
      <c r="L12" s="10"/>
      <c r="M12" s="10"/>
      <c r="N12" s="10"/>
    </row>
    <row r="13" spans="1:14" s="191" customFormat="1" ht="9.9499999999999993" customHeight="1" x14ac:dyDescent="0.25">
      <c r="A13" s="19"/>
      <c r="B13" s="184"/>
      <c r="C13" s="21"/>
      <c r="D13" s="190"/>
      <c r="E13" s="32"/>
      <c r="F13" s="190"/>
      <c r="G13" s="190"/>
      <c r="H13" s="190"/>
      <c r="I13" s="190"/>
      <c r="J13" s="33"/>
      <c r="K13" s="10"/>
      <c r="L13" s="10"/>
      <c r="M13" s="10"/>
      <c r="N13" s="10"/>
    </row>
    <row r="14" spans="1:14" s="191" customFormat="1" ht="18" customHeight="1" x14ac:dyDescent="0.25">
      <c r="A14" s="19"/>
      <c r="B14" s="186" t="s">
        <v>226</v>
      </c>
      <c r="C14" s="185"/>
      <c r="D14" s="190" t="s">
        <v>216</v>
      </c>
      <c r="E14" s="120"/>
      <c r="F14" s="286" t="s">
        <v>217</v>
      </c>
      <c r="G14" s="288"/>
      <c r="H14" s="286" t="s">
        <v>218</v>
      </c>
      <c r="I14" s="288"/>
      <c r="J14" s="33"/>
      <c r="K14" s="10"/>
      <c r="L14" s="10"/>
      <c r="M14" s="10"/>
      <c r="N14" s="10"/>
    </row>
    <row r="15" spans="1:14" s="191" customFormat="1" ht="18" customHeight="1" x14ac:dyDescent="0.25">
      <c r="A15" s="19"/>
      <c r="B15" s="186" t="s">
        <v>227</v>
      </c>
      <c r="C15" s="185"/>
      <c r="D15" s="190" t="s">
        <v>220</v>
      </c>
      <c r="E15" s="120"/>
      <c r="F15" s="286"/>
      <c r="G15" s="289"/>
      <c r="H15" s="287"/>
      <c r="I15" s="289"/>
      <c r="J15" s="33"/>
      <c r="K15" s="10"/>
      <c r="L15" s="10"/>
      <c r="M15" s="10"/>
      <c r="N15" s="10"/>
    </row>
    <row r="16" spans="1:14" s="191" customFormat="1" ht="18" customHeight="1" x14ac:dyDescent="0.25">
      <c r="A16" s="19"/>
      <c r="B16" s="186" t="s">
        <v>221</v>
      </c>
      <c r="C16" s="185"/>
      <c r="D16" s="190"/>
      <c r="E16" s="38"/>
      <c r="F16" s="190"/>
      <c r="G16" s="45"/>
      <c r="H16" s="190"/>
      <c r="I16" s="45"/>
      <c r="J16" s="33"/>
      <c r="K16" s="10"/>
      <c r="L16" s="10"/>
      <c r="M16" s="10"/>
      <c r="N16" s="10"/>
    </row>
    <row r="17" spans="1:14" s="191" customFormat="1" ht="9.9499999999999993" customHeight="1" x14ac:dyDescent="0.25">
      <c r="A17" s="19"/>
      <c r="B17" s="184"/>
      <c r="C17" s="21"/>
      <c r="D17" s="190"/>
      <c r="E17" s="32"/>
      <c r="F17" s="190"/>
      <c r="G17" s="190"/>
      <c r="H17" s="190"/>
      <c r="I17" s="190"/>
      <c r="J17" s="33"/>
      <c r="K17" s="10"/>
      <c r="L17" s="10"/>
      <c r="M17" s="10"/>
      <c r="N17" s="10"/>
    </row>
    <row r="18" spans="1:14" s="191" customFormat="1" ht="18" customHeight="1" x14ac:dyDescent="0.25">
      <c r="A18" s="19"/>
      <c r="B18" s="186" t="s">
        <v>226</v>
      </c>
      <c r="C18" s="185"/>
      <c r="D18" s="190" t="s">
        <v>216</v>
      </c>
      <c r="E18" s="120"/>
      <c r="F18" s="286" t="s">
        <v>217</v>
      </c>
      <c r="G18" s="288"/>
      <c r="H18" s="286" t="s">
        <v>218</v>
      </c>
      <c r="I18" s="288"/>
      <c r="J18" s="33"/>
      <c r="K18" s="10"/>
      <c r="L18" s="10"/>
      <c r="M18" s="10"/>
      <c r="N18" s="10"/>
    </row>
    <row r="19" spans="1:14" s="191" customFormat="1" ht="18" customHeight="1" x14ac:dyDescent="0.25">
      <c r="A19" s="19"/>
      <c r="B19" s="186" t="s">
        <v>227</v>
      </c>
      <c r="C19" s="185"/>
      <c r="D19" s="190" t="s">
        <v>220</v>
      </c>
      <c r="E19" s="120"/>
      <c r="F19" s="286"/>
      <c r="G19" s="289"/>
      <c r="H19" s="287"/>
      <c r="I19" s="289"/>
      <c r="J19" s="33"/>
      <c r="K19" s="10"/>
      <c r="L19" s="10"/>
      <c r="M19" s="10"/>
      <c r="N19" s="10"/>
    </row>
    <row r="20" spans="1:14" s="191" customFormat="1" ht="18" customHeight="1" x14ac:dyDescent="0.25">
      <c r="A20" s="19"/>
      <c r="B20" s="186" t="s">
        <v>221</v>
      </c>
      <c r="C20" s="185"/>
      <c r="D20" s="190"/>
      <c r="E20" s="38"/>
      <c r="F20" s="190"/>
      <c r="G20" s="45"/>
      <c r="H20" s="190"/>
      <c r="I20" s="45"/>
      <c r="J20" s="33"/>
      <c r="K20" s="10"/>
      <c r="L20" s="10"/>
      <c r="M20" s="10"/>
      <c r="N20" s="10"/>
    </row>
    <row r="21" spans="1:14" s="191" customFormat="1" ht="9.9499999999999993" customHeight="1" x14ac:dyDescent="0.25">
      <c r="A21" s="19"/>
      <c r="B21" s="184"/>
      <c r="C21" s="21"/>
      <c r="D21" s="190"/>
      <c r="E21" s="32"/>
      <c r="F21" s="190"/>
      <c r="G21" s="190"/>
      <c r="H21" s="190"/>
      <c r="I21" s="190"/>
      <c r="J21" s="33"/>
      <c r="K21" s="10"/>
      <c r="L21" s="10"/>
      <c r="M21" s="10"/>
      <c r="N21" s="10"/>
    </row>
    <row r="22" spans="1:14" s="191" customFormat="1" ht="18" customHeight="1" x14ac:dyDescent="0.25">
      <c r="A22" s="19"/>
      <c r="B22" s="186" t="s">
        <v>226</v>
      </c>
      <c r="C22" s="185"/>
      <c r="D22" s="190" t="s">
        <v>216</v>
      </c>
      <c r="E22" s="120"/>
      <c r="F22" s="286" t="s">
        <v>217</v>
      </c>
      <c r="G22" s="288"/>
      <c r="H22" s="286" t="s">
        <v>218</v>
      </c>
      <c r="I22" s="288"/>
      <c r="J22" s="33"/>
      <c r="K22" s="10"/>
      <c r="L22" s="10"/>
      <c r="M22" s="10"/>
      <c r="N22" s="10"/>
    </row>
    <row r="23" spans="1:14" s="191" customFormat="1" ht="18" customHeight="1" x14ac:dyDescent="0.25">
      <c r="A23" s="19"/>
      <c r="B23" s="186" t="s">
        <v>227</v>
      </c>
      <c r="C23" s="185"/>
      <c r="D23" s="190" t="s">
        <v>220</v>
      </c>
      <c r="E23" s="120"/>
      <c r="F23" s="286"/>
      <c r="G23" s="289"/>
      <c r="H23" s="287"/>
      <c r="I23" s="289"/>
      <c r="J23" s="33"/>
      <c r="K23" s="10"/>
      <c r="L23" s="10"/>
      <c r="M23" s="10"/>
      <c r="N23" s="10"/>
    </row>
    <row r="24" spans="1:14" s="191" customFormat="1" ht="18" customHeight="1" x14ac:dyDescent="0.25">
      <c r="A24" s="19"/>
      <c r="B24" s="186" t="s">
        <v>221</v>
      </c>
      <c r="C24" s="185"/>
      <c r="D24" s="190"/>
      <c r="E24" s="38"/>
      <c r="F24" s="190"/>
      <c r="G24" s="45"/>
      <c r="H24" s="190"/>
      <c r="I24" s="45"/>
      <c r="J24" s="33"/>
      <c r="K24" s="10"/>
      <c r="L24" s="10"/>
      <c r="M24" s="10"/>
      <c r="N24" s="10"/>
    </row>
    <row r="25" spans="1:14" s="191" customFormat="1" ht="9.9499999999999993" customHeight="1" x14ac:dyDescent="0.25">
      <c r="A25" s="19"/>
      <c r="B25" s="184"/>
      <c r="C25" s="21"/>
      <c r="D25" s="190"/>
      <c r="E25" s="32"/>
      <c r="F25" s="190"/>
      <c r="G25" s="190"/>
      <c r="H25" s="190"/>
      <c r="I25" s="190"/>
      <c r="J25" s="33"/>
      <c r="K25" s="10"/>
      <c r="L25" s="10"/>
      <c r="M25" s="10"/>
      <c r="N25" s="10"/>
    </row>
    <row r="26" spans="1:14" s="191" customFormat="1" ht="18" customHeight="1" x14ac:dyDescent="0.25">
      <c r="A26" s="19"/>
      <c r="B26" s="186" t="s">
        <v>226</v>
      </c>
      <c r="C26" s="185"/>
      <c r="D26" s="190" t="s">
        <v>216</v>
      </c>
      <c r="E26" s="120"/>
      <c r="F26" s="286" t="s">
        <v>217</v>
      </c>
      <c r="G26" s="288"/>
      <c r="H26" s="286" t="s">
        <v>218</v>
      </c>
      <c r="I26" s="288"/>
      <c r="J26" s="33"/>
      <c r="K26" s="10"/>
      <c r="L26" s="10"/>
      <c r="M26" s="10"/>
      <c r="N26" s="10"/>
    </row>
    <row r="27" spans="1:14" s="191" customFormat="1" ht="18" customHeight="1" x14ac:dyDescent="0.25">
      <c r="A27" s="19"/>
      <c r="B27" s="186" t="s">
        <v>227</v>
      </c>
      <c r="C27" s="185"/>
      <c r="D27" s="190" t="s">
        <v>220</v>
      </c>
      <c r="E27" s="120"/>
      <c r="F27" s="286"/>
      <c r="G27" s="289"/>
      <c r="H27" s="287"/>
      <c r="I27" s="289"/>
      <c r="J27" s="33"/>
      <c r="K27" s="10"/>
      <c r="L27" s="10"/>
      <c r="M27" s="10"/>
      <c r="N27" s="10"/>
    </row>
    <row r="28" spans="1:14" s="191" customFormat="1" ht="18" customHeight="1" x14ac:dyDescent="0.25">
      <c r="A28" s="19"/>
      <c r="B28" s="186" t="s">
        <v>221</v>
      </c>
      <c r="C28" s="185"/>
      <c r="D28" s="190"/>
      <c r="E28" s="38"/>
      <c r="F28" s="190"/>
      <c r="G28" s="45"/>
      <c r="H28" s="190"/>
      <c r="I28" s="45"/>
      <c r="J28" s="33"/>
      <c r="K28" s="10"/>
      <c r="L28" s="10"/>
      <c r="M28" s="10"/>
      <c r="N28" s="10"/>
    </row>
    <row r="29" spans="1:14" s="191" customFormat="1" ht="9.9499999999999993" customHeight="1" x14ac:dyDescent="0.25">
      <c r="A29" s="19"/>
      <c r="B29" s="184"/>
      <c r="C29" s="21"/>
      <c r="D29" s="190"/>
      <c r="E29" s="32"/>
      <c r="F29" s="190"/>
      <c r="G29" s="190"/>
      <c r="H29" s="190"/>
      <c r="I29" s="190"/>
      <c r="J29" s="33"/>
      <c r="K29" s="10"/>
      <c r="L29" s="10"/>
      <c r="M29" s="10"/>
      <c r="N29" s="10"/>
    </row>
    <row r="30" spans="1:14" s="191" customFormat="1" ht="18" customHeight="1" x14ac:dyDescent="0.25">
      <c r="A30" s="19"/>
      <c r="B30" s="186" t="s">
        <v>226</v>
      </c>
      <c r="C30" s="185"/>
      <c r="D30" s="190" t="s">
        <v>216</v>
      </c>
      <c r="E30" s="120"/>
      <c r="F30" s="286" t="s">
        <v>217</v>
      </c>
      <c r="G30" s="288"/>
      <c r="H30" s="286" t="s">
        <v>218</v>
      </c>
      <c r="I30" s="288"/>
      <c r="J30" s="33"/>
      <c r="K30" s="10"/>
      <c r="L30" s="10"/>
      <c r="M30" s="10"/>
      <c r="N30" s="10"/>
    </row>
    <row r="31" spans="1:14" s="191" customFormat="1" ht="18" customHeight="1" x14ac:dyDescent="0.25">
      <c r="A31" s="19"/>
      <c r="B31" s="186" t="s">
        <v>227</v>
      </c>
      <c r="C31" s="185"/>
      <c r="D31" s="190" t="s">
        <v>220</v>
      </c>
      <c r="E31" s="120"/>
      <c r="F31" s="286"/>
      <c r="G31" s="289"/>
      <c r="H31" s="287"/>
      <c r="I31" s="289"/>
      <c r="J31" s="33"/>
      <c r="K31" s="10"/>
      <c r="L31" s="10"/>
      <c r="M31" s="10"/>
      <c r="N31" s="10"/>
    </row>
    <row r="32" spans="1:14" s="191" customFormat="1" ht="18" customHeight="1" x14ac:dyDescent="0.25">
      <c r="A32" s="19"/>
      <c r="B32" s="186" t="s">
        <v>221</v>
      </c>
      <c r="C32" s="185"/>
      <c r="D32" s="190"/>
      <c r="E32" s="38"/>
      <c r="F32" s="190"/>
      <c r="G32" s="45"/>
      <c r="H32" s="190"/>
      <c r="I32" s="45"/>
      <c r="J32" s="33"/>
      <c r="K32" s="10"/>
      <c r="L32" s="10"/>
      <c r="M32" s="10"/>
      <c r="N32" s="10"/>
    </row>
    <row r="33" spans="1:14" s="191" customFormat="1" ht="9.9499999999999993" customHeight="1" x14ac:dyDescent="0.25">
      <c r="A33" s="19"/>
      <c r="B33" s="184"/>
      <c r="C33" s="21"/>
      <c r="D33" s="190"/>
      <c r="E33" s="32"/>
      <c r="F33" s="190"/>
      <c r="G33" s="190"/>
      <c r="H33" s="190"/>
      <c r="I33" s="190"/>
      <c r="J33" s="33"/>
      <c r="K33" s="10"/>
      <c r="L33" s="10"/>
      <c r="M33" s="10"/>
      <c r="N33" s="10"/>
    </row>
    <row r="34" spans="1:14" s="191" customFormat="1" ht="18" customHeight="1" x14ac:dyDescent="0.25">
      <c r="A34" s="19"/>
      <c r="B34" s="186" t="s">
        <v>226</v>
      </c>
      <c r="C34" s="185"/>
      <c r="D34" s="190" t="s">
        <v>216</v>
      </c>
      <c r="E34" s="120"/>
      <c r="F34" s="286" t="s">
        <v>217</v>
      </c>
      <c r="G34" s="288"/>
      <c r="H34" s="286" t="s">
        <v>218</v>
      </c>
      <c r="I34" s="288"/>
      <c r="J34" s="33"/>
      <c r="K34" s="10"/>
      <c r="L34" s="10"/>
      <c r="M34" s="10"/>
      <c r="N34" s="10"/>
    </row>
    <row r="35" spans="1:14" s="191" customFormat="1" ht="18" customHeight="1" x14ac:dyDescent="0.25">
      <c r="A35" s="19"/>
      <c r="B35" s="186" t="s">
        <v>227</v>
      </c>
      <c r="C35" s="185"/>
      <c r="D35" s="190" t="s">
        <v>220</v>
      </c>
      <c r="E35" s="120"/>
      <c r="F35" s="286"/>
      <c r="G35" s="289"/>
      <c r="H35" s="287"/>
      <c r="I35" s="289"/>
      <c r="J35" s="33"/>
      <c r="K35" s="10"/>
      <c r="L35" s="10"/>
      <c r="M35" s="10"/>
      <c r="N35" s="10"/>
    </row>
    <row r="36" spans="1:14" s="191" customFormat="1" ht="18" customHeight="1" x14ac:dyDescent="0.25">
      <c r="A36" s="19"/>
      <c r="B36" s="186" t="s">
        <v>221</v>
      </c>
      <c r="C36" s="185"/>
      <c r="D36" s="190"/>
      <c r="E36" s="38"/>
      <c r="F36" s="190"/>
      <c r="G36" s="45"/>
      <c r="H36" s="190"/>
      <c r="I36" s="45"/>
      <c r="J36" s="33"/>
      <c r="K36" s="10"/>
      <c r="L36" s="10"/>
      <c r="M36" s="10"/>
      <c r="N36" s="10"/>
    </row>
    <row r="37" spans="1:14" s="191" customFormat="1" ht="9.9499999999999993" customHeight="1" x14ac:dyDescent="0.25">
      <c r="A37" s="19"/>
      <c r="B37" s="184"/>
      <c r="C37" s="21"/>
      <c r="D37" s="190"/>
      <c r="E37" s="32"/>
      <c r="F37" s="190"/>
      <c r="G37" s="190"/>
      <c r="H37" s="190"/>
      <c r="I37" s="190"/>
      <c r="J37" s="33"/>
      <c r="K37" s="10"/>
      <c r="L37" s="10"/>
      <c r="M37" s="10"/>
      <c r="N37" s="10"/>
    </row>
    <row r="38" spans="1:14" s="191" customFormat="1" ht="18" customHeight="1" x14ac:dyDescent="0.25">
      <c r="A38" s="19"/>
      <c r="B38" s="186" t="s">
        <v>226</v>
      </c>
      <c r="C38" s="185"/>
      <c r="D38" s="190" t="s">
        <v>216</v>
      </c>
      <c r="E38" s="120"/>
      <c r="F38" s="286" t="s">
        <v>217</v>
      </c>
      <c r="G38" s="288"/>
      <c r="H38" s="286" t="s">
        <v>218</v>
      </c>
      <c r="I38" s="288"/>
      <c r="J38" s="33"/>
      <c r="K38" s="10"/>
      <c r="L38" s="10"/>
      <c r="M38" s="10"/>
      <c r="N38" s="10"/>
    </row>
    <row r="39" spans="1:14" s="191" customFormat="1" ht="18" customHeight="1" x14ac:dyDescent="0.25">
      <c r="A39" s="19"/>
      <c r="B39" s="186" t="s">
        <v>227</v>
      </c>
      <c r="C39" s="185"/>
      <c r="D39" s="190" t="s">
        <v>220</v>
      </c>
      <c r="E39" s="120"/>
      <c r="F39" s="286"/>
      <c r="G39" s="289"/>
      <c r="H39" s="287"/>
      <c r="I39" s="289"/>
      <c r="J39" s="33"/>
      <c r="K39" s="10"/>
      <c r="L39" s="10"/>
      <c r="M39" s="10"/>
      <c r="N39" s="10"/>
    </row>
    <row r="40" spans="1:14" s="191" customFormat="1" ht="18" customHeight="1" x14ac:dyDescent="0.25">
      <c r="A40" s="19"/>
      <c r="B40" s="186" t="s">
        <v>221</v>
      </c>
      <c r="C40" s="185"/>
      <c r="D40" s="190"/>
      <c r="E40" s="38"/>
      <c r="F40" s="190"/>
      <c r="G40" s="45"/>
      <c r="H40" s="190"/>
      <c r="I40" s="45"/>
      <c r="J40" s="33"/>
      <c r="K40" s="10"/>
      <c r="L40" s="10"/>
      <c r="M40" s="10"/>
      <c r="N40" s="10"/>
    </row>
    <row r="41" spans="1:14" s="191" customFormat="1" ht="9.9499999999999993" customHeight="1" x14ac:dyDescent="0.25">
      <c r="A41" s="19"/>
      <c r="B41" s="184"/>
      <c r="C41" s="21"/>
      <c r="D41" s="190"/>
      <c r="E41" s="32"/>
      <c r="F41" s="190"/>
      <c r="G41" s="190"/>
      <c r="H41" s="190"/>
      <c r="I41" s="190"/>
      <c r="J41" s="33"/>
      <c r="K41" s="10"/>
      <c r="L41" s="10"/>
      <c r="M41" s="10"/>
      <c r="N41" s="10"/>
    </row>
    <row r="42" spans="1:14" s="191" customFormat="1" ht="18" customHeight="1" x14ac:dyDescent="0.25">
      <c r="A42" s="19"/>
      <c r="B42" s="186" t="s">
        <v>226</v>
      </c>
      <c r="C42" s="185"/>
      <c r="D42" s="190" t="s">
        <v>216</v>
      </c>
      <c r="E42" s="120"/>
      <c r="F42" s="286" t="s">
        <v>217</v>
      </c>
      <c r="G42" s="288"/>
      <c r="H42" s="286" t="s">
        <v>218</v>
      </c>
      <c r="I42" s="288"/>
      <c r="J42" s="33"/>
      <c r="K42" s="10"/>
      <c r="L42" s="10"/>
      <c r="M42" s="10"/>
      <c r="N42" s="10"/>
    </row>
    <row r="43" spans="1:14" s="191" customFormat="1" ht="18" customHeight="1" x14ac:dyDescent="0.25">
      <c r="A43" s="19"/>
      <c r="B43" s="186" t="s">
        <v>227</v>
      </c>
      <c r="C43" s="185"/>
      <c r="D43" s="190" t="s">
        <v>220</v>
      </c>
      <c r="E43" s="120"/>
      <c r="F43" s="286"/>
      <c r="G43" s="289"/>
      <c r="H43" s="287"/>
      <c r="I43" s="289"/>
      <c r="J43" s="33"/>
      <c r="K43" s="10"/>
      <c r="L43" s="10"/>
      <c r="M43" s="10"/>
      <c r="N43" s="10"/>
    </row>
    <row r="44" spans="1:14" s="191" customFormat="1" ht="18" customHeight="1" x14ac:dyDescent="0.25">
      <c r="A44" s="19"/>
      <c r="B44" s="186" t="s">
        <v>221</v>
      </c>
      <c r="C44" s="185"/>
      <c r="D44" s="190"/>
      <c r="E44" s="38"/>
      <c r="F44" s="190"/>
      <c r="G44" s="45"/>
      <c r="H44" s="190"/>
      <c r="I44" s="45"/>
      <c r="J44" s="33"/>
      <c r="K44" s="10"/>
      <c r="L44" s="10"/>
      <c r="M44" s="10"/>
      <c r="N44" s="10"/>
    </row>
    <row r="45" spans="1:14" s="191" customFormat="1" ht="9.9499999999999993" customHeight="1" x14ac:dyDescent="0.25">
      <c r="A45" s="19"/>
      <c r="B45" s="184"/>
      <c r="C45" s="21"/>
      <c r="D45" s="190"/>
      <c r="E45" s="32"/>
      <c r="F45" s="190"/>
      <c r="G45" s="190"/>
      <c r="H45" s="190"/>
      <c r="I45" s="190"/>
      <c r="J45" s="33"/>
      <c r="K45" s="10"/>
      <c r="L45" s="10"/>
      <c r="M45" s="10"/>
      <c r="N45" s="10"/>
    </row>
    <row r="46" spans="1:14" s="191" customFormat="1" ht="18" customHeight="1" x14ac:dyDescent="0.25">
      <c r="A46" s="19"/>
      <c r="B46" s="186" t="s">
        <v>226</v>
      </c>
      <c r="C46" s="185"/>
      <c r="D46" s="190" t="s">
        <v>216</v>
      </c>
      <c r="E46" s="120"/>
      <c r="F46" s="286" t="s">
        <v>217</v>
      </c>
      <c r="G46" s="288"/>
      <c r="H46" s="286" t="s">
        <v>218</v>
      </c>
      <c r="I46" s="288"/>
      <c r="J46" s="33"/>
      <c r="K46" s="10"/>
      <c r="L46" s="10"/>
      <c r="M46" s="10"/>
      <c r="N46" s="10"/>
    </row>
    <row r="47" spans="1:14" s="191" customFormat="1" ht="18" customHeight="1" x14ac:dyDescent="0.25">
      <c r="A47" s="19"/>
      <c r="B47" s="186" t="s">
        <v>227</v>
      </c>
      <c r="C47" s="185"/>
      <c r="D47" s="190" t="s">
        <v>220</v>
      </c>
      <c r="E47" s="120"/>
      <c r="F47" s="286"/>
      <c r="G47" s="289"/>
      <c r="H47" s="287"/>
      <c r="I47" s="289"/>
      <c r="J47" s="33"/>
      <c r="K47" s="10"/>
      <c r="L47" s="10"/>
      <c r="M47" s="10"/>
      <c r="N47" s="10"/>
    </row>
    <row r="48" spans="1:14" s="191" customFormat="1" ht="18" customHeight="1" x14ac:dyDescent="0.25">
      <c r="A48" s="19"/>
      <c r="B48" s="186" t="s">
        <v>221</v>
      </c>
      <c r="C48" s="185"/>
      <c r="D48" s="190"/>
      <c r="E48" s="38"/>
      <c r="F48" s="190"/>
      <c r="G48" s="45"/>
      <c r="H48" s="190"/>
      <c r="I48" s="45"/>
      <c r="J48" s="33"/>
      <c r="K48" s="10"/>
      <c r="L48" s="10"/>
      <c r="M48" s="10"/>
      <c r="N48" s="10"/>
    </row>
    <row r="49" spans="1:14" s="191" customFormat="1" ht="9.9499999999999993" customHeight="1" x14ac:dyDescent="0.25">
      <c r="A49" s="19"/>
      <c r="B49" s="184"/>
      <c r="C49" s="21"/>
      <c r="D49" s="190"/>
      <c r="E49" s="32"/>
      <c r="F49" s="190"/>
      <c r="G49" s="190"/>
      <c r="H49" s="190"/>
      <c r="I49" s="190"/>
      <c r="J49" s="33"/>
      <c r="K49" s="10"/>
      <c r="L49" s="10"/>
      <c r="M49" s="10"/>
      <c r="N49" s="10"/>
    </row>
    <row r="50" spans="1:14" s="191" customFormat="1" ht="18" customHeight="1" x14ac:dyDescent="0.25">
      <c r="A50" s="19"/>
      <c r="B50" s="186" t="s">
        <v>226</v>
      </c>
      <c r="C50" s="185"/>
      <c r="D50" s="190" t="s">
        <v>216</v>
      </c>
      <c r="E50" s="120"/>
      <c r="F50" s="286" t="s">
        <v>217</v>
      </c>
      <c r="G50" s="288"/>
      <c r="H50" s="286" t="s">
        <v>218</v>
      </c>
      <c r="I50" s="288"/>
      <c r="J50" s="33"/>
      <c r="K50" s="10"/>
      <c r="L50" s="10"/>
      <c r="M50" s="10"/>
      <c r="N50" s="10"/>
    </row>
    <row r="51" spans="1:14" s="191" customFormat="1" ht="18" customHeight="1" x14ac:dyDescent="0.25">
      <c r="A51" s="19"/>
      <c r="B51" s="186" t="s">
        <v>227</v>
      </c>
      <c r="C51" s="185"/>
      <c r="D51" s="190" t="s">
        <v>220</v>
      </c>
      <c r="E51" s="120"/>
      <c r="F51" s="286"/>
      <c r="G51" s="289"/>
      <c r="H51" s="287"/>
      <c r="I51" s="289"/>
      <c r="J51" s="33"/>
      <c r="K51" s="10"/>
      <c r="L51" s="10"/>
      <c r="M51" s="10"/>
      <c r="N51" s="10"/>
    </row>
    <row r="52" spans="1:14" s="191" customFormat="1" ht="18" customHeight="1" x14ac:dyDescent="0.25">
      <c r="A52" s="19"/>
      <c r="B52" s="186" t="s">
        <v>221</v>
      </c>
      <c r="C52" s="185"/>
      <c r="D52" s="190"/>
      <c r="E52" s="38"/>
      <c r="F52" s="190"/>
      <c r="G52" s="45"/>
      <c r="H52" s="190"/>
      <c r="I52" s="45"/>
      <c r="J52" s="33"/>
      <c r="K52" s="10"/>
      <c r="L52" s="10"/>
      <c r="M52" s="10"/>
      <c r="N52" s="10"/>
    </row>
    <row r="53" spans="1:14" s="191" customFormat="1" ht="9.9499999999999993" customHeight="1" x14ac:dyDescent="0.25">
      <c r="A53" s="19"/>
      <c r="B53" s="184"/>
      <c r="C53" s="21"/>
      <c r="D53" s="190"/>
      <c r="E53" s="32"/>
      <c r="F53" s="190"/>
      <c r="G53" s="190"/>
      <c r="H53" s="190"/>
      <c r="I53" s="190"/>
      <c r="J53" s="33"/>
      <c r="K53" s="10"/>
      <c r="L53" s="10"/>
      <c r="M53" s="10"/>
      <c r="N53" s="10"/>
    </row>
    <row r="54" spans="1:14" s="191" customFormat="1" ht="18" customHeight="1" x14ac:dyDescent="0.25">
      <c r="A54" s="19"/>
      <c r="B54" s="186" t="s">
        <v>226</v>
      </c>
      <c r="C54" s="185"/>
      <c r="D54" s="190" t="s">
        <v>216</v>
      </c>
      <c r="E54" s="120"/>
      <c r="F54" s="286" t="s">
        <v>217</v>
      </c>
      <c r="G54" s="288"/>
      <c r="H54" s="286" t="s">
        <v>218</v>
      </c>
      <c r="I54" s="288"/>
      <c r="J54" s="33"/>
      <c r="K54" s="10"/>
      <c r="L54" s="10"/>
      <c r="M54" s="10"/>
      <c r="N54" s="10"/>
    </row>
    <row r="55" spans="1:14" s="191" customFormat="1" ht="18" customHeight="1" x14ac:dyDescent="0.25">
      <c r="A55" s="19"/>
      <c r="B55" s="186" t="s">
        <v>227</v>
      </c>
      <c r="C55" s="185"/>
      <c r="D55" s="190" t="s">
        <v>220</v>
      </c>
      <c r="E55" s="120"/>
      <c r="F55" s="286"/>
      <c r="G55" s="289"/>
      <c r="H55" s="287"/>
      <c r="I55" s="289"/>
      <c r="J55" s="33"/>
      <c r="K55" s="10"/>
      <c r="L55" s="10"/>
      <c r="M55" s="10"/>
      <c r="N55" s="10"/>
    </row>
    <row r="56" spans="1:14" s="191" customFormat="1" ht="18" customHeight="1" x14ac:dyDescent="0.25">
      <c r="A56" s="19"/>
      <c r="B56" s="186" t="s">
        <v>221</v>
      </c>
      <c r="C56" s="185"/>
      <c r="D56" s="190"/>
      <c r="E56" s="38"/>
      <c r="F56" s="190"/>
      <c r="G56" s="45"/>
      <c r="H56" s="190"/>
      <c r="I56" s="45"/>
      <c r="J56" s="33"/>
      <c r="K56" s="10"/>
      <c r="L56" s="10"/>
      <c r="M56" s="10"/>
      <c r="N56" s="10"/>
    </row>
    <row r="57" spans="1:14" s="191" customFormat="1" ht="9.9499999999999993" customHeight="1" x14ac:dyDescent="0.25">
      <c r="A57" s="19"/>
      <c r="B57" s="184"/>
      <c r="C57" s="21"/>
      <c r="D57" s="190"/>
      <c r="E57" s="32"/>
      <c r="F57" s="190"/>
      <c r="G57" s="190"/>
      <c r="H57" s="190"/>
      <c r="I57" s="190"/>
      <c r="J57" s="33"/>
      <c r="K57" s="10"/>
      <c r="L57" s="10"/>
      <c r="M57" s="10"/>
      <c r="N57" s="10"/>
    </row>
    <row r="58" spans="1:14" s="191" customFormat="1" ht="18" customHeight="1" x14ac:dyDescent="0.25">
      <c r="A58" s="19"/>
      <c r="B58" s="186" t="s">
        <v>226</v>
      </c>
      <c r="C58" s="185"/>
      <c r="D58" s="190" t="s">
        <v>216</v>
      </c>
      <c r="E58" s="120"/>
      <c r="F58" s="286" t="s">
        <v>217</v>
      </c>
      <c r="G58" s="288"/>
      <c r="H58" s="286" t="s">
        <v>218</v>
      </c>
      <c r="I58" s="288"/>
      <c r="J58" s="33"/>
      <c r="K58" s="10"/>
      <c r="L58" s="10"/>
      <c r="M58" s="10"/>
      <c r="N58" s="10"/>
    </row>
    <row r="59" spans="1:14" s="191" customFormat="1" ht="18" customHeight="1" x14ac:dyDescent="0.25">
      <c r="A59" s="19"/>
      <c r="B59" s="186" t="s">
        <v>227</v>
      </c>
      <c r="C59" s="185"/>
      <c r="D59" s="190" t="s">
        <v>220</v>
      </c>
      <c r="E59" s="120"/>
      <c r="F59" s="286"/>
      <c r="G59" s="289"/>
      <c r="H59" s="287"/>
      <c r="I59" s="289"/>
      <c r="J59" s="33"/>
      <c r="K59" s="10"/>
      <c r="L59" s="10"/>
      <c r="M59" s="10"/>
      <c r="N59" s="10"/>
    </row>
    <row r="60" spans="1:14" s="191" customFormat="1" ht="18" customHeight="1" x14ac:dyDescent="0.25">
      <c r="A60" s="19"/>
      <c r="B60" s="186" t="s">
        <v>221</v>
      </c>
      <c r="C60" s="185"/>
      <c r="D60" s="190"/>
      <c r="E60" s="38"/>
      <c r="F60" s="190"/>
      <c r="G60" s="45"/>
      <c r="H60" s="190"/>
      <c r="I60" s="45"/>
      <c r="J60" s="33"/>
      <c r="K60" s="10"/>
      <c r="L60" s="10"/>
      <c r="M60" s="10"/>
      <c r="N60" s="10"/>
    </row>
    <row r="61" spans="1:14" s="191" customFormat="1" ht="9.9499999999999993" customHeight="1" x14ac:dyDescent="0.25">
      <c r="A61" s="19"/>
      <c r="B61" s="184"/>
      <c r="C61" s="21"/>
      <c r="D61" s="190"/>
      <c r="E61" s="32"/>
      <c r="F61" s="190"/>
      <c r="G61" s="190"/>
      <c r="H61" s="190"/>
      <c r="I61" s="190"/>
      <c r="J61" s="33"/>
      <c r="K61" s="10"/>
      <c r="L61" s="10"/>
      <c r="M61" s="10"/>
      <c r="N61" s="10"/>
    </row>
    <row r="62" spans="1:14" s="191" customFormat="1" ht="18" customHeight="1" x14ac:dyDescent="0.25">
      <c r="A62" s="19"/>
      <c r="B62" s="186" t="s">
        <v>226</v>
      </c>
      <c r="C62" s="185"/>
      <c r="D62" s="190" t="s">
        <v>216</v>
      </c>
      <c r="E62" s="120"/>
      <c r="F62" s="286" t="s">
        <v>217</v>
      </c>
      <c r="G62" s="288"/>
      <c r="H62" s="286" t="s">
        <v>218</v>
      </c>
      <c r="I62" s="288"/>
      <c r="J62" s="33"/>
      <c r="K62" s="10"/>
      <c r="L62" s="10"/>
      <c r="M62" s="10"/>
      <c r="N62" s="10"/>
    </row>
    <row r="63" spans="1:14" s="191" customFormat="1" ht="18" customHeight="1" x14ac:dyDescent="0.25">
      <c r="A63" s="19"/>
      <c r="B63" s="186" t="s">
        <v>227</v>
      </c>
      <c r="C63" s="185"/>
      <c r="D63" s="190" t="s">
        <v>220</v>
      </c>
      <c r="E63" s="120"/>
      <c r="F63" s="286"/>
      <c r="G63" s="289"/>
      <c r="H63" s="287"/>
      <c r="I63" s="289"/>
      <c r="J63" s="33"/>
      <c r="K63" s="10"/>
      <c r="L63" s="10"/>
      <c r="M63" s="10"/>
      <c r="N63" s="10"/>
    </row>
    <row r="64" spans="1:14" s="191" customFormat="1" ht="18" customHeight="1" x14ac:dyDescent="0.25">
      <c r="A64" s="19"/>
      <c r="B64" s="186" t="s">
        <v>221</v>
      </c>
      <c r="C64" s="185"/>
      <c r="D64" s="190"/>
      <c r="E64" s="38"/>
      <c r="F64" s="190"/>
      <c r="G64" s="45"/>
      <c r="H64" s="190"/>
      <c r="I64" s="45"/>
      <c r="J64" s="33"/>
      <c r="K64" s="10"/>
      <c r="L64" s="10"/>
      <c r="M64" s="10"/>
      <c r="N64" s="10"/>
    </row>
    <row r="65" spans="1:14" s="191" customFormat="1" ht="9.9499999999999993" customHeight="1" x14ac:dyDescent="0.25">
      <c r="A65" s="19"/>
      <c r="B65" s="184"/>
      <c r="C65" s="21"/>
      <c r="D65" s="190"/>
      <c r="E65" s="32"/>
      <c r="F65" s="190"/>
      <c r="G65" s="190"/>
      <c r="H65" s="190"/>
      <c r="I65" s="190"/>
      <c r="J65" s="33"/>
      <c r="K65" s="10"/>
      <c r="L65" s="10"/>
      <c r="M65" s="10"/>
      <c r="N65" s="10"/>
    </row>
    <row r="66" spans="1:14" s="191" customFormat="1" ht="18" customHeight="1" x14ac:dyDescent="0.25">
      <c r="A66" s="19"/>
      <c r="B66" s="186" t="s">
        <v>226</v>
      </c>
      <c r="C66" s="185"/>
      <c r="D66" s="190" t="s">
        <v>216</v>
      </c>
      <c r="E66" s="120"/>
      <c r="F66" s="286" t="s">
        <v>217</v>
      </c>
      <c r="G66" s="288"/>
      <c r="H66" s="286" t="s">
        <v>218</v>
      </c>
      <c r="I66" s="288"/>
      <c r="J66" s="33"/>
      <c r="K66" s="10"/>
      <c r="L66" s="10"/>
      <c r="M66" s="10"/>
      <c r="N66" s="10"/>
    </row>
    <row r="67" spans="1:14" s="191" customFormat="1" ht="18" customHeight="1" x14ac:dyDescent="0.25">
      <c r="A67" s="19"/>
      <c r="B67" s="186" t="s">
        <v>227</v>
      </c>
      <c r="C67" s="185"/>
      <c r="D67" s="190" t="s">
        <v>220</v>
      </c>
      <c r="E67" s="120"/>
      <c r="F67" s="286"/>
      <c r="G67" s="289"/>
      <c r="H67" s="287"/>
      <c r="I67" s="289"/>
      <c r="J67" s="33"/>
      <c r="K67" s="10"/>
      <c r="L67" s="10"/>
      <c r="M67" s="10"/>
      <c r="N67" s="10"/>
    </row>
    <row r="68" spans="1:14" s="191" customFormat="1" ht="18" customHeight="1" x14ac:dyDescent="0.25">
      <c r="A68" s="19"/>
      <c r="B68" s="186" t="s">
        <v>221</v>
      </c>
      <c r="C68" s="185"/>
      <c r="D68" s="190"/>
      <c r="E68" s="38"/>
      <c r="F68" s="190"/>
      <c r="G68" s="45"/>
      <c r="H68" s="190"/>
      <c r="I68" s="45"/>
      <c r="J68" s="33"/>
      <c r="K68" s="10"/>
      <c r="L68" s="10"/>
      <c r="M68" s="10"/>
      <c r="N68" s="10"/>
    </row>
    <row r="69" spans="1:14" s="191" customFormat="1" ht="9.9499999999999993" customHeight="1" x14ac:dyDescent="0.25">
      <c r="A69" s="19"/>
      <c r="B69" s="184"/>
      <c r="C69" s="21"/>
      <c r="D69" s="190"/>
      <c r="E69" s="32"/>
      <c r="F69" s="190"/>
      <c r="G69" s="190"/>
      <c r="H69" s="190"/>
      <c r="I69" s="190"/>
      <c r="J69" s="33"/>
      <c r="K69" s="10"/>
      <c r="L69" s="10"/>
      <c r="M69" s="10"/>
      <c r="N69" s="10"/>
    </row>
    <row r="70" spans="1:14" s="191" customFormat="1" ht="18" customHeight="1" x14ac:dyDescent="0.25">
      <c r="A70" s="19"/>
      <c r="B70" s="186" t="s">
        <v>226</v>
      </c>
      <c r="C70" s="185"/>
      <c r="D70" s="190" t="s">
        <v>216</v>
      </c>
      <c r="E70" s="120"/>
      <c r="F70" s="286" t="s">
        <v>217</v>
      </c>
      <c r="G70" s="288"/>
      <c r="H70" s="286" t="s">
        <v>218</v>
      </c>
      <c r="I70" s="288"/>
      <c r="J70" s="33"/>
      <c r="K70" s="10"/>
      <c r="L70" s="10"/>
      <c r="M70" s="10"/>
      <c r="N70" s="10"/>
    </row>
    <row r="71" spans="1:14" s="191" customFormat="1" ht="18" customHeight="1" x14ac:dyDescent="0.25">
      <c r="A71" s="19"/>
      <c r="B71" s="186" t="s">
        <v>227</v>
      </c>
      <c r="C71" s="185"/>
      <c r="D71" s="190" t="s">
        <v>220</v>
      </c>
      <c r="E71" s="120"/>
      <c r="F71" s="286"/>
      <c r="G71" s="289"/>
      <c r="H71" s="287"/>
      <c r="I71" s="289"/>
      <c r="J71" s="33"/>
      <c r="K71" s="10"/>
      <c r="L71" s="10"/>
      <c r="M71" s="10"/>
      <c r="N71" s="10"/>
    </row>
    <row r="72" spans="1:14" s="191" customFormat="1" ht="18" customHeight="1" x14ac:dyDescent="0.25">
      <c r="A72" s="19"/>
      <c r="B72" s="186" t="s">
        <v>221</v>
      </c>
      <c r="C72" s="185"/>
      <c r="D72" s="190"/>
      <c r="E72" s="38"/>
      <c r="F72" s="190"/>
      <c r="G72" s="45"/>
      <c r="H72" s="190"/>
      <c r="I72" s="45"/>
      <c r="J72" s="33"/>
      <c r="K72" s="10"/>
      <c r="L72" s="10"/>
      <c r="M72" s="10"/>
      <c r="N72" s="10"/>
    </row>
    <row r="73" spans="1:14" s="191" customFormat="1" ht="9.9499999999999993" customHeight="1" x14ac:dyDescent="0.25">
      <c r="A73" s="19"/>
      <c r="B73" s="184"/>
      <c r="C73" s="21"/>
      <c r="D73" s="190"/>
      <c r="E73" s="32"/>
      <c r="F73" s="190"/>
      <c r="G73" s="190"/>
      <c r="H73" s="190"/>
      <c r="I73" s="190"/>
      <c r="J73" s="33"/>
      <c r="K73" s="10"/>
      <c r="L73" s="10"/>
      <c r="M73" s="10"/>
      <c r="N73" s="10"/>
    </row>
    <row r="74" spans="1:14" s="191" customFormat="1" ht="18" customHeight="1" x14ac:dyDescent="0.25">
      <c r="A74" s="19"/>
      <c r="B74" s="186" t="s">
        <v>226</v>
      </c>
      <c r="C74" s="185"/>
      <c r="D74" s="190" t="s">
        <v>216</v>
      </c>
      <c r="E74" s="120"/>
      <c r="F74" s="286" t="s">
        <v>217</v>
      </c>
      <c r="G74" s="288"/>
      <c r="H74" s="286" t="s">
        <v>218</v>
      </c>
      <c r="I74" s="288"/>
      <c r="J74" s="33"/>
      <c r="K74" s="10"/>
      <c r="L74" s="10"/>
      <c r="M74" s="10"/>
      <c r="N74" s="10"/>
    </row>
    <row r="75" spans="1:14" s="191" customFormat="1" ht="18" customHeight="1" x14ac:dyDescent="0.25">
      <c r="A75" s="19"/>
      <c r="B75" s="186" t="s">
        <v>227</v>
      </c>
      <c r="C75" s="185"/>
      <c r="D75" s="190" t="s">
        <v>220</v>
      </c>
      <c r="E75" s="120"/>
      <c r="F75" s="286"/>
      <c r="G75" s="289"/>
      <c r="H75" s="287"/>
      <c r="I75" s="289"/>
      <c r="J75" s="33"/>
      <c r="K75" s="10"/>
      <c r="L75" s="10"/>
      <c r="M75" s="10"/>
      <c r="N75" s="10"/>
    </row>
    <row r="76" spans="1:14" s="191" customFormat="1" ht="18" customHeight="1" x14ac:dyDescent="0.25">
      <c r="A76" s="19"/>
      <c r="B76" s="186" t="s">
        <v>221</v>
      </c>
      <c r="C76" s="185"/>
      <c r="D76" s="190"/>
      <c r="E76" s="38"/>
      <c r="F76" s="190"/>
      <c r="G76" s="45"/>
      <c r="H76" s="190"/>
      <c r="I76" s="45"/>
      <c r="J76" s="33"/>
      <c r="K76" s="10"/>
      <c r="L76" s="10"/>
      <c r="M76" s="10"/>
      <c r="N76" s="10"/>
    </row>
    <row r="77" spans="1:14" s="191" customFormat="1" ht="9.9499999999999993" customHeight="1" x14ac:dyDescent="0.25">
      <c r="A77" s="19"/>
      <c r="B77" s="184"/>
      <c r="C77" s="21"/>
      <c r="D77" s="190"/>
      <c r="E77" s="32"/>
      <c r="F77" s="190"/>
      <c r="G77" s="190"/>
      <c r="H77" s="190"/>
      <c r="I77" s="190"/>
      <c r="J77" s="33"/>
      <c r="K77" s="10"/>
      <c r="L77" s="10"/>
      <c r="M77" s="10"/>
      <c r="N77" s="10"/>
    </row>
    <row r="78" spans="1:14" s="191" customFormat="1" ht="18" customHeight="1" x14ac:dyDescent="0.25">
      <c r="A78" s="19"/>
      <c r="B78" s="186" t="s">
        <v>226</v>
      </c>
      <c r="C78" s="185"/>
      <c r="D78" s="190" t="s">
        <v>216</v>
      </c>
      <c r="E78" s="120"/>
      <c r="F78" s="286" t="s">
        <v>217</v>
      </c>
      <c r="G78" s="288"/>
      <c r="H78" s="286" t="s">
        <v>218</v>
      </c>
      <c r="I78" s="288"/>
      <c r="J78" s="33"/>
      <c r="K78" s="10"/>
      <c r="L78" s="10"/>
      <c r="M78" s="10"/>
      <c r="N78" s="10"/>
    </row>
    <row r="79" spans="1:14" s="191" customFormat="1" ht="18" customHeight="1" x14ac:dyDescent="0.25">
      <c r="A79" s="19"/>
      <c r="B79" s="186" t="s">
        <v>227</v>
      </c>
      <c r="C79" s="185"/>
      <c r="D79" s="190" t="s">
        <v>220</v>
      </c>
      <c r="E79" s="120"/>
      <c r="F79" s="286"/>
      <c r="G79" s="289"/>
      <c r="H79" s="287"/>
      <c r="I79" s="289"/>
      <c r="J79" s="33"/>
      <c r="K79" s="10"/>
      <c r="L79" s="10"/>
      <c r="M79" s="10"/>
      <c r="N79" s="10"/>
    </row>
    <row r="80" spans="1:14" s="191" customFormat="1" ht="18" customHeight="1" x14ac:dyDescent="0.25">
      <c r="A80" s="19"/>
      <c r="B80" s="186" t="s">
        <v>221</v>
      </c>
      <c r="C80" s="185"/>
      <c r="D80" s="190"/>
      <c r="E80" s="38"/>
      <c r="F80" s="190"/>
      <c r="G80" s="45"/>
      <c r="H80" s="190"/>
      <c r="I80" s="45"/>
      <c r="J80" s="33"/>
      <c r="K80" s="10"/>
      <c r="L80" s="10"/>
      <c r="M80" s="10"/>
      <c r="N80" s="10"/>
    </row>
    <row r="81" spans="1:14" s="191" customFormat="1" ht="9.9499999999999993" customHeight="1" x14ac:dyDescent="0.25">
      <c r="A81" s="19"/>
      <c r="B81" s="184"/>
      <c r="C81" s="21"/>
      <c r="D81" s="190"/>
      <c r="E81" s="32"/>
      <c r="F81" s="190"/>
      <c r="G81" s="190"/>
      <c r="H81" s="190"/>
      <c r="I81" s="190"/>
      <c r="J81" s="33"/>
      <c r="K81" s="10"/>
      <c r="L81" s="10"/>
      <c r="M81" s="10"/>
      <c r="N81" s="10"/>
    </row>
    <row r="82" spans="1:14" s="191" customFormat="1" ht="18" customHeight="1" x14ac:dyDescent="0.25">
      <c r="A82" s="19"/>
      <c r="B82" s="186"/>
      <c r="C82" s="189"/>
      <c r="D82" s="190"/>
      <c r="E82" s="38"/>
      <c r="F82" s="40" t="s">
        <v>222</v>
      </c>
      <c r="G82" s="43">
        <f>SUM(G6+G10+G14+G18+G22+G26+G30+G34+G38+G42+G46+G50+G54+G58+G62+G66+G70+G74+G78)</f>
        <v>0</v>
      </c>
      <c r="H82" s="190"/>
      <c r="I82" s="39"/>
      <c r="J82" s="33"/>
      <c r="K82" s="10"/>
      <c r="L82" s="10"/>
      <c r="M82" s="10"/>
      <c r="N82" s="10"/>
    </row>
    <row r="83" spans="1:14" s="191" customFormat="1" ht="9.9499999999999993" customHeight="1" x14ac:dyDescent="0.25">
      <c r="A83" s="24"/>
      <c r="B83" s="34"/>
      <c r="C83" s="34"/>
      <c r="D83" s="35"/>
      <c r="E83" s="36"/>
      <c r="F83" s="35"/>
      <c r="G83" s="35"/>
      <c r="H83" s="35"/>
      <c r="I83" s="35"/>
      <c r="J83" s="37"/>
      <c r="K83" s="10"/>
      <c r="L83" s="10"/>
      <c r="M83" s="10"/>
      <c r="N83" s="10"/>
    </row>
    <row r="84" spans="1:14" s="191" customFormat="1" ht="9.9499999999999993" customHeight="1" x14ac:dyDescent="0.25">
      <c r="A84" s="10"/>
      <c r="B84" s="10"/>
      <c r="C84" s="10"/>
      <c r="D84" s="28"/>
      <c r="F84" s="28"/>
      <c r="G84" s="28"/>
      <c r="H84" s="28"/>
      <c r="I84" s="28"/>
      <c r="J84" s="10"/>
      <c r="K84" s="10"/>
      <c r="L84" s="10"/>
      <c r="M84" s="10"/>
      <c r="N84" s="10"/>
    </row>
  </sheetData>
  <sheetProtection algorithmName="SHA-512" hashValue="ZhC3apwmwnaX4+O+/LFG5WC5CB04WEIWwOok2DWMoFdoQiXUcKjJsEy+MxzgGQuyysBqJHhbD6ktpFvO2ajJjA==" saltValue="uEWlbEDpcbZj0Zfqcvfn4Q==" spinCount="100000" sheet="1" objects="1" scenarios="1"/>
  <mergeCells count="78">
    <mergeCell ref="B2:I2"/>
    <mergeCell ref="B4:I4"/>
    <mergeCell ref="F6:F7"/>
    <mergeCell ref="G6:G7"/>
    <mergeCell ref="H6:H7"/>
    <mergeCell ref="I6:I7"/>
    <mergeCell ref="F10:F11"/>
    <mergeCell ref="G10:G11"/>
    <mergeCell ref="H10:H11"/>
    <mergeCell ref="I10:I11"/>
    <mergeCell ref="F14:F15"/>
    <mergeCell ref="G14:G15"/>
    <mergeCell ref="H14:H15"/>
    <mergeCell ref="I14:I15"/>
    <mergeCell ref="F18:F19"/>
    <mergeCell ref="G18:G19"/>
    <mergeCell ref="H18:H19"/>
    <mergeCell ref="I18:I19"/>
    <mergeCell ref="F22:F23"/>
    <mergeCell ref="G22:G23"/>
    <mergeCell ref="H22:H23"/>
    <mergeCell ref="I22:I23"/>
    <mergeCell ref="F26:F27"/>
    <mergeCell ref="G26:G27"/>
    <mergeCell ref="H26:H27"/>
    <mergeCell ref="I26:I27"/>
    <mergeCell ref="F30:F31"/>
    <mergeCell ref="G30:G31"/>
    <mergeCell ref="H30:H31"/>
    <mergeCell ref="I30:I31"/>
    <mergeCell ref="F34:F35"/>
    <mergeCell ref="G34:G35"/>
    <mergeCell ref="H34:H35"/>
    <mergeCell ref="I34:I35"/>
    <mergeCell ref="F38:F39"/>
    <mergeCell ref="G38:G39"/>
    <mergeCell ref="H38:H39"/>
    <mergeCell ref="I38:I39"/>
    <mergeCell ref="F42:F43"/>
    <mergeCell ref="G42:G43"/>
    <mergeCell ref="H42:H43"/>
    <mergeCell ref="I42:I43"/>
    <mergeCell ref="F46:F47"/>
    <mergeCell ref="G46:G47"/>
    <mergeCell ref="H46:H47"/>
    <mergeCell ref="I46:I47"/>
    <mergeCell ref="F50:F51"/>
    <mergeCell ref="G50:G51"/>
    <mergeCell ref="H50:H51"/>
    <mergeCell ref="I50:I51"/>
    <mergeCell ref="F54:F55"/>
    <mergeCell ref="G54:G55"/>
    <mergeCell ref="H54:H55"/>
    <mergeCell ref="I54:I55"/>
    <mergeCell ref="F58:F59"/>
    <mergeCell ref="G58:G59"/>
    <mergeCell ref="H58:H59"/>
    <mergeCell ref="I58:I59"/>
    <mergeCell ref="F62:F63"/>
    <mergeCell ref="G62:G63"/>
    <mergeCell ref="H62:H63"/>
    <mergeCell ref="I62:I63"/>
    <mergeCell ref="F66:F67"/>
    <mergeCell ref="G66:G67"/>
    <mergeCell ref="H66:H67"/>
    <mergeCell ref="I66:I67"/>
    <mergeCell ref="F70:F71"/>
    <mergeCell ref="G70:G71"/>
    <mergeCell ref="H70:H71"/>
    <mergeCell ref="I70:I71"/>
    <mergeCell ref="F74:F75"/>
    <mergeCell ref="G74:G75"/>
    <mergeCell ref="H74:H75"/>
    <mergeCell ref="I74:I75"/>
    <mergeCell ref="F78:F79"/>
    <mergeCell ref="G78:G79"/>
    <mergeCell ref="H78:H79"/>
    <mergeCell ref="I78:I79"/>
  </mergeCells>
  <dataValidations count="1">
    <dataValidation type="list" allowBlank="1" showInputMessage="1" showErrorMessage="1" sqref="C8 C12 C16 C20 C24 C28 C32 C36 C40 C44 C48 C52 C56 C60 C64 C68 C72 C76 C80" xr:uid="{FE8A2899-F953-4811-BC10-B62DD7A78530}">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r:id="rId1"/>
  <headerFooter>
    <oddHeader>&amp;L&amp;"Verdana,Standard"&amp;9&amp;G&amp;C&amp;"Verdana,Fett"&amp;12
IPMA Level D
Recertification application
Own seminars and presentations&amp;R&amp;G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e is outside the recertification period!" xr:uid="{30745C43-42AA-478D-821E-D30DBFF3F1E2}">
          <x14:formula1>
            <xm:f>'C:\Users\jean-\Documents\VZPM\Projekte\CH-IPMA ICR4-ICB4\TP Prozesse\Lieferobjekte\Rezertifizierung\[VZPM_PMLA-C_Rezertifizierungsantrag_V8.0_EN_ungeschützt.xlsx]Pers'!#REF!</xm:f>
          </x14:formula1>
          <x14:formula2>
            <xm:f>'C:\Users\jean-\Documents\VZPM\Projekte\CH-IPMA ICR4-ICB4\TP Prozesse\Lieferobjekte\Rezertifizierung\[VZPM_PMLA-C_Rezertifizierungsantrag_V8.0_EN_ungeschützt.xlsx]Pers'!#REF!</xm:f>
          </x14:formula2>
          <xm:sqref>E6:E7 E10:E11 E14:E15 E18:E19 E22:E23 E26:E27 E30:E31 E34:E35 E38:E39 E42:E43 E46:E47 E50:E51 E54:E55 E58:E59 E62:E63 E66:E67 E70:E71 E74:E75 E78:E79</xm:sqref>
        </x14:dataValidation>
        <x14:dataValidation type="date" allowBlank="1" showInputMessage="1" showErrorMessage="1" error="Datum liegt ausserhalb der Rezertifizierungsperiode!" xr:uid="{1B0D711D-F790-42FD-A1E5-96DB47CEBDC7}">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E76 E72 E68 E64 E60 E56 E52 E48 E44 E40 E36 E32 E28 E24 E20 E16 E12 E8 E80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5F9FA-37CC-4FF3-A0F9-C513EACC74FB}">
  <sheetPr>
    <pageSetUpPr fitToPage="1"/>
  </sheetPr>
  <dimension ref="A1:N40"/>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73.7109375" style="10" customWidth="1"/>
    <col min="4" max="4" width="8.7109375" style="28" customWidth="1"/>
    <col min="5" max="5" width="14.7109375" style="191" customWidth="1"/>
    <col min="6" max="6" width="9.7109375" style="28" customWidth="1"/>
    <col min="7" max="7" width="7.7109375" style="28" customWidth="1"/>
    <col min="8" max="8" width="10.7109375" style="28" customWidth="1"/>
    <col min="9" max="9" width="7.7109375" style="28" customWidth="1"/>
    <col min="10" max="10" width="1.7109375" style="10" customWidth="1"/>
    <col min="11" max="16384" width="11.42578125" style="10"/>
  </cols>
  <sheetData>
    <row r="1" spans="1:14" s="191" customFormat="1" ht="9.9499999999999993" customHeight="1" x14ac:dyDescent="0.25">
      <c r="A1" s="16"/>
      <c r="B1" s="17"/>
      <c r="C1" s="17"/>
      <c r="D1" s="29"/>
      <c r="E1" s="30"/>
      <c r="F1" s="29"/>
      <c r="G1" s="29"/>
      <c r="H1" s="29"/>
      <c r="I1" s="29"/>
      <c r="J1" s="31"/>
      <c r="K1" s="10"/>
      <c r="L1" s="10"/>
      <c r="M1" s="10"/>
      <c r="N1" s="10"/>
    </row>
    <row r="2" spans="1:14" s="191" customFormat="1" ht="18" customHeight="1" x14ac:dyDescent="0.25">
      <c r="A2" s="19"/>
      <c r="B2" s="251" t="s">
        <v>228</v>
      </c>
      <c r="C2" s="251"/>
      <c r="D2" s="251"/>
      <c r="E2" s="251"/>
      <c r="F2" s="251"/>
      <c r="G2" s="251"/>
      <c r="H2" s="251"/>
      <c r="I2" s="251"/>
      <c r="J2" s="33"/>
      <c r="K2" s="10"/>
      <c r="L2" s="10"/>
      <c r="M2" s="10"/>
      <c r="N2" s="10"/>
    </row>
    <row r="3" spans="1:14" s="191" customFormat="1" ht="9.9499999999999993" customHeight="1" x14ac:dyDescent="0.25">
      <c r="A3" s="19"/>
      <c r="B3" s="184"/>
      <c r="C3" s="21"/>
      <c r="D3" s="190"/>
      <c r="E3" s="32"/>
      <c r="F3" s="190"/>
      <c r="G3" s="190"/>
      <c r="H3" s="190"/>
      <c r="I3" s="190"/>
      <c r="J3" s="33"/>
      <c r="K3" s="10"/>
      <c r="L3" s="10"/>
      <c r="M3" s="10"/>
      <c r="N3" s="10"/>
    </row>
    <row r="4" spans="1:14" s="191" customFormat="1" ht="27.95" customHeight="1" x14ac:dyDescent="0.25">
      <c r="A4" s="41"/>
      <c r="B4" s="260" t="s">
        <v>229</v>
      </c>
      <c r="C4" s="260"/>
      <c r="D4" s="260"/>
      <c r="E4" s="260"/>
      <c r="F4" s="260"/>
      <c r="G4" s="260"/>
      <c r="H4" s="260"/>
      <c r="I4" s="260"/>
      <c r="J4" s="33"/>
      <c r="K4" s="10"/>
      <c r="L4" s="10"/>
      <c r="M4" s="10"/>
      <c r="N4" s="10"/>
    </row>
    <row r="5" spans="1:14" s="191" customFormat="1" ht="9.9499999999999993" customHeight="1" x14ac:dyDescent="0.25">
      <c r="A5" s="19"/>
      <c r="B5" s="184"/>
      <c r="C5" s="21"/>
      <c r="D5" s="190"/>
      <c r="E5" s="32"/>
      <c r="F5" s="190"/>
      <c r="G5" s="190"/>
      <c r="H5" s="190"/>
      <c r="I5" s="190"/>
      <c r="J5" s="33"/>
      <c r="K5" s="10"/>
      <c r="L5" s="10"/>
      <c r="M5" s="10"/>
      <c r="N5" s="10"/>
    </row>
    <row r="6" spans="1:14" s="191" customFormat="1" ht="18" customHeight="1" x14ac:dyDescent="0.25">
      <c r="A6" s="19"/>
      <c r="B6" s="186" t="s">
        <v>230</v>
      </c>
      <c r="C6" s="185"/>
      <c r="D6" s="287" t="s">
        <v>231</v>
      </c>
      <c r="E6" s="291"/>
      <c r="F6" s="286" t="s">
        <v>232</v>
      </c>
      <c r="G6" s="288"/>
      <c r="H6" s="286" t="s">
        <v>218</v>
      </c>
      <c r="I6" s="288"/>
      <c r="J6" s="33"/>
      <c r="K6" s="10"/>
      <c r="L6" s="10"/>
      <c r="M6" s="10"/>
      <c r="N6" s="10"/>
    </row>
    <row r="7" spans="1:14" s="191" customFormat="1" ht="18" customHeight="1" x14ac:dyDescent="0.25">
      <c r="A7" s="19"/>
      <c r="B7" s="186" t="s">
        <v>233</v>
      </c>
      <c r="C7" s="185"/>
      <c r="D7" s="287"/>
      <c r="E7" s="292"/>
      <c r="F7" s="287"/>
      <c r="G7" s="289"/>
      <c r="H7" s="287"/>
      <c r="I7" s="289"/>
      <c r="J7" s="33"/>
      <c r="K7" s="10"/>
      <c r="L7" s="10"/>
      <c r="M7" s="10"/>
      <c r="N7" s="10"/>
    </row>
    <row r="8" spans="1:14" s="191" customFormat="1" ht="18" customHeight="1" x14ac:dyDescent="0.25">
      <c r="A8" s="19"/>
      <c r="B8" s="186" t="s">
        <v>234</v>
      </c>
      <c r="C8" s="185"/>
      <c r="D8" s="190"/>
      <c r="E8" s="38"/>
      <c r="F8" s="190"/>
      <c r="G8" s="45"/>
      <c r="H8" s="190"/>
      <c r="I8" s="45"/>
      <c r="J8" s="33"/>
      <c r="K8" s="10"/>
      <c r="L8" s="10"/>
      <c r="M8" s="10"/>
      <c r="N8" s="10"/>
    </row>
    <row r="9" spans="1:14" s="191" customFormat="1" ht="9.9499999999999993" customHeight="1" x14ac:dyDescent="0.25">
      <c r="A9" s="19"/>
      <c r="B9" s="184"/>
      <c r="C9" s="21"/>
      <c r="D9" s="190"/>
      <c r="E9" s="32"/>
      <c r="F9" s="190"/>
      <c r="G9" s="190"/>
      <c r="H9" s="190"/>
      <c r="I9" s="190"/>
      <c r="J9" s="33"/>
      <c r="K9" s="10"/>
      <c r="L9" s="10"/>
      <c r="M9" s="10"/>
      <c r="N9" s="10"/>
    </row>
    <row r="10" spans="1:14" s="191" customFormat="1" ht="18" customHeight="1" x14ac:dyDescent="0.25">
      <c r="A10" s="19"/>
      <c r="B10" s="186" t="s">
        <v>230</v>
      </c>
      <c r="C10" s="185"/>
      <c r="D10" s="287" t="s">
        <v>231</v>
      </c>
      <c r="E10" s="291"/>
      <c r="F10" s="286" t="s">
        <v>232</v>
      </c>
      <c r="G10" s="288"/>
      <c r="H10" s="286" t="s">
        <v>218</v>
      </c>
      <c r="I10" s="288"/>
      <c r="J10" s="33"/>
      <c r="K10" s="10"/>
      <c r="L10" s="10"/>
      <c r="M10" s="10"/>
      <c r="N10" s="10"/>
    </row>
    <row r="11" spans="1:14" s="191" customFormat="1" ht="18" customHeight="1" x14ac:dyDescent="0.25">
      <c r="A11" s="19"/>
      <c r="B11" s="186" t="s">
        <v>233</v>
      </c>
      <c r="C11" s="185"/>
      <c r="D11" s="287"/>
      <c r="E11" s="292"/>
      <c r="F11" s="287"/>
      <c r="G11" s="289"/>
      <c r="H11" s="287"/>
      <c r="I11" s="289"/>
      <c r="J11" s="33"/>
      <c r="K11" s="10"/>
      <c r="L11" s="10"/>
      <c r="M11" s="10"/>
      <c r="N11" s="10"/>
    </row>
    <row r="12" spans="1:14" s="191" customFormat="1" ht="18" customHeight="1" x14ac:dyDescent="0.25">
      <c r="A12" s="19"/>
      <c r="B12" s="186" t="s">
        <v>234</v>
      </c>
      <c r="C12" s="185"/>
      <c r="D12" s="190"/>
      <c r="E12" s="38"/>
      <c r="F12" s="190"/>
      <c r="G12" s="45"/>
      <c r="H12" s="190"/>
      <c r="I12" s="45"/>
      <c r="J12" s="33"/>
      <c r="K12" s="10"/>
      <c r="L12" s="10"/>
      <c r="M12" s="10"/>
      <c r="N12" s="10"/>
    </row>
    <row r="13" spans="1:14" s="191" customFormat="1" ht="9.9499999999999993" customHeight="1" x14ac:dyDescent="0.25">
      <c r="A13" s="19"/>
      <c r="B13" s="184"/>
      <c r="C13" s="21"/>
      <c r="D13" s="190"/>
      <c r="E13" s="32"/>
      <c r="F13" s="190"/>
      <c r="G13" s="190"/>
      <c r="H13" s="190"/>
      <c r="I13" s="190"/>
      <c r="J13" s="33"/>
      <c r="K13" s="10"/>
      <c r="L13" s="10"/>
      <c r="M13" s="10"/>
      <c r="N13" s="10"/>
    </row>
    <row r="14" spans="1:14" s="191" customFormat="1" ht="18" customHeight="1" x14ac:dyDescent="0.25">
      <c r="A14" s="19"/>
      <c r="B14" s="186" t="s">
        <v>230</v>
      </c>
      <c r="C14" s="185"/>
      <c r="D14" s="287" t="s">
        <v>231</v>
      </c>
      <c r="E14" s="291"/>
      <c r="F14" s="286" t="s">
        <v>232</v>
      </c>
      <c r="G14" s="288"/>
      <c r="H14" s="286" t="s">
        <v>218</v>
      </c>
      <c r="I14" s="288"/>
      <c r="J14" s="33"/>
      <c r="K14" s="10"/>
      <c r="L14" s="10"/>
      <c r="M14" s="10"/>
      <c r="N14" s="10"/>
    </row>
    <row r="15" spans="1:14" s="191" customFormat="1" ht="18" customHeight="1" x14ac:dyDescent="0.25">
      <c r="A15" s="19"/>
      <c r="B15" s="186" t="s">
        <v>233</v>
      </c>
      <c r="C15" s="185"/>
      <c r="D15" s="287"/>
      <c r="E15" s="292"/>
      <c r="F15" s="287"/>
      <c r="G15" s="289"/>
      <c r="H15" s="287"/>
      <c r="I15" s="289"/>
      <c r="J15" s="33"/>
      <c r="K15" s="10"/>
      <c r="L15" s="10"/>
      <c r="M15" s="10"/>
      <c r="N15" s="10"/>
    </row>
    <row r="16" spans="1:14" s="191" customFormat="1" ht="18" customHeight="1" x14ac:dyDescent="0.25">
      <c r="A16" s="19"/>
      <c r="B16" s="186" t="s">
        <v>234</v>
      </c>
      <c r="C16" s="185"/>
      <c r="D16" s="190"/>
      <c r="E16" s="38"/>
      <c r="F16" s="190"/>
      <c r="G16" s="45"/>
      <c r="H16" s="190"/>
      <c r="I16" s="45"/>
      <c r="J16" s="33"/>
      <c r="K16" s="10"/>
      <c r="L16" s="10"/>
      <c r="M16" s="10"/>
      <c r="N16" s="10"/>
    </row>
    <row r="17" spans="1:14" s="191" customFormat="1" ht="9.9499999999999993" customHeight="1" x14ac:dyDescent="0.25">
      <c r="A17" s="19"/>
      <c r="B17" s="184"/>
      <c r="C17" s="21"/>
      <c r="D17" s="190"/>
      <c r="E17" s="32"/>
      <c r="F17" s="190"/>
      <c r="G17" s="190"/>
      <c r="H17" s="190"/>
      <c r="I17" s="190"/>
      <c r="J17" s="33"/>
      <c r="K17" s="10"/>
      <c r="L17" s="10"/>
      <c r="M17" s="10"/>
      <c r="N17" s="10"/>
    </row>
    <row r="18" spans="1:14" s="191" customFormat="1" ht="18" customHeight="1" x14ac:dyDescent="0.25">
      <c r="A18" s="19"/>
      <c r="B18" s="186" t="s">
        <v>230</v>
      </c>
      <c r="C18" s="185"/>
      <c r="D18" s="287" t="s">
        <v>231</v>
      </c>
      <c r="E18" s="291"/>
      <c r="F18" s="286" t="s">
        <v>232</v>
      </c>
      <c r="G18" s="288"/>
      <c r="H18" s="286" t="s">
        <v>218</v>
      </c>
      <c r="I18" s="288"/>
      <c r="J18" s="33"/>
      <c r="K18" s="10"/>
      <c r="L18" s="10"/>
      <c r="M18" s="10"/>
      <c r="N18" s="10"/>
    </row>
    <row r="19" spans="1:14" s="191" customFormat="1" ht="18" customHeight="1" x14ac:dyDescent="0.25">
      <c r="A19" s="19"/>
      <c r="B19" s="186" t="s">
        <v>233</v>
      </c>
      <c r="C19" s="185"/>
      <c r="D19" s="287"/>
      <c r="E19" s="292"/>
      <c r="F19" s="287"/>
      <c r="G19" s="289"/>
      <c r="H19" s="287"/>
      <c r="I19" s="289"/>
      <c r="J19" s="33"/>
      <c r="K19" s="10"/>
      <c r="L19" s="10"/>
      <c r="M19" s="10"/>
      <c r="N19" s="10"/>
    </row>
    <row r="20" spans="1:14" s="191" customFormat="1" ht="18" customHeight="1" x14ac:dyDescent="0.25">
      <c r="A20" s="19"/>
      <c r="B20" s="186" t="s">
        <v>234</v>
      </c>
      <c r="C20" s="185"/>
      <c r="D20" s="190"/>
      <c r="E20" s="38"/>
      <c r="F20" s="190"/>
      <c r="G20" s="45"/>
      <c r="H20" s="190"/>
      <c r="I20" s="45"/>
      <c r="J20" s="33"/>
      <c r="K20" s="10"/>
      <c r="L20" s="10"/>
      <c r="M20" s="10"/>
      <c r="N20" s="10"/>
    </row>
    <row r="21" spans="1:14" s="191" customFormat="1" ht="9.9499999999999993" customHeight="1" x14ac:dyDescent="0.25">
      <c r="A21" s="19"/>
      <c r="B21" s="184"/>
      <c r="C21" s="21"/>
      <c r="D21" s="190"/>
      <c r="E21" s="32"/>
      <c r="F21" s="190"/>
      <c r="G21" s="190"/>
      <c r="H21" s="190"/>
      <c r="I21" s="190"/>
      <c r="J21" s="33"/>
      <c r="K21" s="10"/>
      <c r="L21" s="10"/>
      <c r="M21" s="10"/>
      <c r="N21" s="10"/>
    </row>
    <row r="22" spans="1:14" s="191" customFormat="1" ht="18" customHeight="1" x14ac:dyDescent="0.25">
      <c r="A22" s="19"/>
      <c r="B22" s="186" t="s">
        <v>230</v>
      </c>
      <c r="C22" s="185"/>
      <c r="D22" s="287" t="s">
        <v>231</v>
      </c>
      <c r="E22" s="291"/>
      <c r="F22" s="286" t="s">
        <v>232</v>
      </c>
      <c r="G22" s="288"/>
      <c r="H22" s="286" t="s">
        <v>218</v>
      </c>
      <c r="I22" s="288"/>
      <c r="J22" s="33"/>
      <c r="K22" s="10"/>
      <c r="L22" s="10"/>
      <c r="M22" s="10"/>
      <c r="N22" s="10"/>
    </row>
    <row r="23" spans="1:14" s="191" customFormat="1" ht="18" customHeight="1" x14ac:dyDescent="0.25">
      <c r="A23" s="19"/>
      <c r="B23" s="186" t="s">
        <v>233</v>
      </c>
      <c r="C23" s="185"/>
      <c r="D23" s="287"/>
      <c r="E23" s="292"/>
      <c r="F23" s="287"/>
      <c r="G23" s="289"/>
      <c r="H23" s="287"/>
      <c r="I23" s="289"/>
      <c r="J23" s="33"/>
      <c r="K23" s="10"/>
      <c r="L23" s="10"/>
      <c r="M23" s="10"/>
      <c r="N23" s="10"/>
    </row>
    <row r="24" spans="1:14" s="191" customFormat="1" ht="18" customHeight="1" x14ac:dyDescent="0.25">
      <c r="A24" s="19"/>
      <c r="B24" s="186" t="s">
        <v>234</v>
      </c>
      <c r="C24" s="185"/>
      <c r="D24" s="190"/>
      <c r="E24" s="38"/>
      <c r="F24" s="190"/>
      <c r="G24" s="45"/>
      <c r="H24" s="190"/>
      <c r="I24" s="45"/>
      <c r="J24" s="33"/>
      <c r="K24" s="10"/>
      <c r="L24" s="10"/>
      <c r="M24" s="10"/>
      <c r="N24" s="10"/>
    </row>
    <row r="25" spans="1:14" s="191" customFormat="1" ht="9.9499999999999993" customHeight="1" x14ac:dyDescent="0.25">
      <c r="A25" s="19"/>
      <c r="B25" s="184"/>
      <c r="C25" s="21"/>
      <c r="D25" s="190"/>
      <c r="E25" s="32"/>
      <c r="F25" s="190"/>
      <c r="G25" s="190"/>
      <c r="H25" s="190"/>
      <c r="I25" s="190"/>
      <c r="J25" s="33"/>
      <c r="K25" s="10"/>
      <c r="L25" s="10"/>
      <c r="M25" s="10"/>
      <c r="N25" s="10"/>
    </row>
    <row r="26" spans="1:14" s="191" customFormat="1" ht="18" customHeight="1" x14ac:dyDescent="0.25">
      <c r="A26" s="19"/>
      <c r="B26" s="186" t="s">
        <v>230</v>
      </c>
      <c r="C26" s="185"/>
      <c r="D26" s="287" t="s">
        <v>231</v>
      </c>
      <c r="E26" s="291"/>
      <c r="F26" s="286" t="s">
        <v>232</v>
      </c>
      <c r="G26" s="288"/>
      <c r="H26" s="286" t="s">
        <v>218</v>
      </c>
      <c r="I26" s="288"/>
      <c r="J26" s="33"/>
      <c r="K26" s="10"/>
      <c r="L26" s="10"/>
      <c r="M26" s="10"/>
      <c r="N26" s="10"/>
    </row>
    <row r="27" spans="1:14" s="191" customFormat="1" ht="18" customHeight="1" x14ac:dyDescent="0.25">
      <c r="A27" s="19"/>
      <c r="B27" s="186" t="s">
        <v>233</v>
      </c>
      <c r="C27" s="185"/>
      <c r="D27" s="287"/>
      <c r="E27" s="292"/>
      <c r="F27" s="287"/>
      <c r="G27" s="289"/>
      <c r="H27" s="287"/>
      <c r="I27" s="289"/>
      <c r="J27" s="33"/>
      <c r="K27" s="10"/>
      <c r="L27" s="10"/>
      <c r="M27" s="10"/>
      <c r="N27" s="10"/>
    </row>
    <row r="28" spans="1:14" s="191" customFormat="1" ht="18" customHeight="1" x14ac:dyDescent="0.25">
      <c r="A28" s="19"/>
      <c r="B28" s="186" t="s">
        <v>234</v>
      </c>
      <c r="C28" s="185"/>
      <c r="D28" s="190"/>
      <c r="E28" s="38"/>
      <c r="F28" s="190"/>
      <c r="G28" s="45"/>
      <c r="H28" s="190"/>
      <c r="I28" s="45"/>
      <c r="J28" s="33"/>
      <c r="K28" s="10"/>
      <c r="L28" s="10"/>
      <c r="M28" s="10"/>
      <c r="N28" s="10"/>
    </row>
    <row r="29" spans="1:14" s="191" customFormat="1" ht="9.9499999999999993" customHeight="1" x14ac:dyDescent="0.25">
      <c r="A29" s="19"/>
      <c r="B29" s="184"/>
      <c r="C29" s="21"/>
      <c r="D29" s="190"/>
      <c r="E29" s="32"/>
      <c r="F29" s="190"/>
      <c r="G29" s="190"/>
      <c r="H29" s="190"/>
      <c r="I29" s="190"/>
      <c r="J29" s="33"/>
      <c r="K29" s="10"/>
      <c r="L29" s="10"/>
      <c r="M29" s="10"/>
      <c r="N29" s="10"/>
    </row>
    <row r="30" spans="1:14" s="191" customFormat="1" ht="18" customHeight="1" x14ac:dyDescent="0.25">
      <c r="A30" s="19"/>
      <c r="B30" s="186" t="s">
        <v>230</v>
      </c>
      <c r="C30" s="185"/>
      <c r="D30" s="287" t="s">
        <v>231</v>
      </c>
      <c r="E30" s="291"/>
      <c r="F30" s="286" t="s">
        <v>232</v>
      </c>
      <c r="G30" s="288"/>
      <c r="H30" s="286" t="s">
        <v>218</v>
      </c>
      <c r="I30" s="288"/>
      <c r="J30" s="33"/>
      <c r="K30" s="10"/>
      <c r="L30" s="10"/>
      <c r="M30" s="10"/>
      <c r="N30" s="10"/>
    </row>
    <row r="31" spans="1:14" s="191" customFormat="1" ht="18" customHeight="1" x14ac:dyDescent="0.25">
      <c r="A31" s="19"/>
      <c r="B31" s="186" t="s">
        <v>233</v>
      </c>
      <c r="C31" s="185"/>
      <c r="D31" s="287"/>
      <c r="E31" s="292"/>
      <c r="F31" s="287"/>
      <c r="G31" s="289"/>
      <c r="H31" s="287"/>
      <c r="I31" s="289"/>
      <c r="J31" s="33"/>
      <c r="K31" s="10"/>
      <c r="L31" s="10"/>
      <c r="M31" s="10"/>
      <c r="N31" s="10"/>
    </row>
    <row r="32" spans="1:14" s="191" customFormat="1" ht="18" customHeight="1" x14ac:dyDescent="0.25">
      <c r="A32" s="19"/>
      <c r="B32" s="186" t="s">
        <v>234</v>
      </c>
      <c r="C32" s="185"/>
      <c r="D32" s="190"/>
      <c r="E32" s="38"/>
      <c r="F32" s="190"/>
      <c r="G32" s="45"/>
      <c r="H32" s="190"/>
      <c r="I32" s="45"/>
      <c r="J32" s="33"/>
      <c r="K32" s="10"/>
      <c r="L32" s="10"/>
      <c r="M32" s="10"/>
      <c r="N32" s="10"/>
    </row>
    <row r="33" spans="1:14" s="191" customFormat="1" ht="9.9499999999999993" customHeight="1" x14ac:dyDescent="0.25">
      <c r="A33" s="19"/>
      <c r="B33" s="184"/>
      <c r="C33" s="21"/>
      <c r="D33" s="190"/>
      <c r="E33" s="32"/>
      <c r="F33" s="190"/>
      <c r="G33" s="190"/>
      <c r="H33" s="190"/>
      <c r="I33" s="190"/>
      <c r="J33" s="33"/>
      <c r="K33" s="10"/>
      <c r="L33" s="10"/>
      <c r="M33" s="10"/>
      <c r="N33" s="10"/>
    </row>
    <row r="34" spans="1:14" s="191" customFormat="1" ht="18" customHeight="1" x14ac:dyDescent="0.25">
      <c r="A34" s="19"/>
      <c r="B34" s="186" t="s">
        <v>230</v>
      </c>
      <c r="C34" s="185"/>
      <c r="D34" s="287" t="s">
        <v>231</v>
      </c>
      <c r="E34" s="291"/>
      <c r="F34" s="286" t="s">
        <v>232</v>
      </c>
      <c r="G34" s="288"/>
      <c r="H34" s="286" t="s">
        <v>218</v>
      </c>
      <c r="I34" s="288"/>
      <c r="J34" s="33"/>
      <c r="K34" s="10"/>
      <c r="L34" s="10"/>
      <c r="M34" s="10"/>
      <c r="N34" s="10"/>
    </row>
    <row r="35" spans="1:14" s="191" customFormat="1" ht="18" customHeight="1" x14ac:dyDescent="0.25">
      <c r="A35" s="19"/>
      <c r="B35" s="186" t="s">
        <v>233</v>
      </c>
      <c r="C35" s="185"/>
      <c r="D35" s="287"/>
      <c r="E35" s="292"/>
      <c r="F35" s="287"/>
      <c r="G35" s="289"/>
      <c r="H35" s="287"/>
      <c r="I35" s="289"/>
      <c r="J35" s="33"/>
      <c r="K35" s="10"/>
      <c r="L35" s="10"/>
      <c r="M35" s="10"/>
      <c r="N35" s="10"/>
    </row>
    <row r="36" spans="1:14" s="191" customFormat="1" ht="18" customHeight="1" x14ac:dyDescent="0.25">
      <c r="A36" s="19"/>
      <c r="B36" s="186" t="s">
        <v>234</v>
      </c>
      <c r="C36" s="185"/>
      <c r="D36" s="190"/>
      <c r="E36" s="38"/>
      <c r="F36" s="190"/>
      <c r="G36" s="45"/>
      <c r="H36" s="190"/>
      <c r="I36" s="45"/>
      <c r="J36" s="33"/>
      <c r="K36" s="10"/>
      <c r="L36" s="10"/>
      <c r="M36" s="10"/>
      <c r="N36" s="10"/>
    </row>
    <row r="37" spans="1:14" s="191" customFormat="1" ht="9.9499999999999993" customHeight="1" x14ac:dyDescent="0.25">
      <c r="A37" s="19"/>
      <c r="B37" s="184"/>
      <c r="C37" s="21"/>
      <c r="D37" s="190"/>
      <c r="E37" s="32"/>
      <c r="F37" s="190"/>
      <c r="G37" s="190"/>
      <c r="H37" s="190"/>
      <c r="I37" s="190"/>
      <c r="J37" s="33"/>
      <c r="K37" s="10"/>
      <c r="L37" s="10"/>
      <c r="M37" s="10"/>
      <c r="N37" s="10"/>
    </row>
    <row r="38" spans="1:14" s="191" customFormat="1" ht="18" customHeight="1" x14ac:dyDescent="0.25">
      <c r="A38" s="19"/>
      <c r="B38" s="186"/>
      <c r="C38" s="189"/>
      <c r="D38" s="190"/>
      <c r="E38" s="38"/>
      <c r="F38" s="40" t="s">
        <v>235</v>
      </c>
      <c r="G38" s="43">
        <f>SUM(G6+G10+G14+G18+G22+G26+G30+G34)</f>
        <v>0</v>
      </c>
      <c r="H38" s="190"/>
      <c r="I38" s="39"/>
      <c r="J38" s="33"/>
      <c r="K38" s="10"/>
      <c r="L38" s="10"/>
      <c r="M38" s="10"/>
      <c r="N38" s="10"/>
    </row>
    <row r="39" spans="1:14" s="191" customFormat="1" ht="9.9499999999999993" customHeight="1" x14ac:dyDescent="0.25">
      <c r="A39" s="24"/>
      <c r="B39" s="34"/>
      <c r="C39" s="34"/>
      <c r="D39" s="35"/>
      <c r="E39" s="36"/>
      <c r="F39" s="35"/>
      <c r="G39" s="35"/>
      <c r="H39" s="35"/>
      <c r="I39" s="35"/>
      <c r="J39" s="37"/>
      <c r="K39" s="10"/>
      <c r="L39" s="10"/>
      <c r="M39" s="10"/>
      <c r="N39" s="10"/>
    </row>
    <row r="40" spans="1:14" s="191" customFormat="1" ht="9.9499999999999993" customHeight="1" x14ac:dyDescent="0.25">
      <c r="A40" s="10"/>
      <c r="B40" s="10"/>
      <c r="C40" s="10"/>
      <c r="D40" s="28"/>
      <c r="F40" s="28"/>
      <c r="G40" s="28"/>
      <c r="H40" s="28"/>
      <c r="I40" s="28"/>
      <c r="J40" s="10"/>
      <c r="K40" s="10"/>
      <c r="L40" s="10"/>
      <c r="M40" s="10"/>
      <c r="N40" s="10"/>
    </row>
  </sheetData>
  <sheetProtection algorithmName="SHA-512" hashValue="iVaV21CDhbMVCOJqDFuhNx9AJ2AxjXMp1hfhIsz1x2euLcVvwCOT+e3ayRctnSMClesit9AAi/DQs79wAkyYeQ==" saltValue="9cJMFWRCtvCzA6Py+oIxmA==" spinCount="100000" sheet="1" objects="1" scenarios="1"/>
  <mergeCells count="50">
    <mergeCell ref="I10:I11"/>
    <mergeCell ref="B2:I2"/>
    <mergeCell ref="B4:I4"/>
    <mergeCell ref="D6:D7"/>
    <mergeCell ref="E6:E7"/>
    <mergeCell ref="F6:F7"/>
    <mergeCell ref="G6:G7"/>
    <mergeCell ref="H6:H7"/>
    <mergeCell ref="I6:I7"/>
    <mergeCell ref="D10:D11"/>
    <mergeCell ref="E10:E11"/>
    <mergeCell ref="F10:F11"/>
    <mergeCell ref="G10:G11"/>
    <mergeCell ref="H10:H11"/>
    <mergeCell ref="I18:I19"/>
    <mergeCell ref="D14:D15"/>
    <mergeCell ref="E14:E15"/>
    <mergeCell ref="F14:F15"/>
    <mergeCell ref="G14:G15"/>
    <mergeCell ref="H14:H15"/>
    <mergeCell ref="I14:I15"/>
    <mergeCell ref="D18:D19"/>
    <mergeCell ref="E18:E19"/>
    <mergeCell ref="F18:F19"/>
    <mergeCell ref="G18:G19"/>
    <mergeCell ref="H18:H19"/>
    <mergeCell ref="I26:I27"/>
    <mergeCell ref="D22:D23"/>
    <mergeCell ref="E22:E23"/>
    <mergeCell ref="F22:F23"/>
    <mergeCell ref="G22:G23"/>
    <mergeCell ref="H22:H23"/>
    <mergeCell ref="I22:I23"/>
    <mergeCell ref="D26:D27"/>
    <mergeCell ref="E26:E27"/>
    <mergeCell ref="F26:F27"/>
    <mergeCell ref="G26:G27"/>
    <mergeCell ref="H26:H27"/>
    <mergeCell ref="I34:I35"/>
    <mergeCell ref="D30:D31"/>
    <mergeCell ref="E30:E31"/>
    <mergeCell ref="F30:F31"/>
    <mergeCell ref="G30:G31"/>
    <mergeCell ref="H30:H31"/>
    <mergeCell ref="I30:I31"/>
    <mergeCell ref="D34:D35"/>
    <mergeCell ref="E34:E35"/>
    <mergeCell ref="F34:F35"/>
    <mergeCell ref="G34:G35"/>
    <mergeCell ref="H34:H35"/>
  </mergeCells>
  <dataValidations count="1">
    <dataValidation type="list" allowBlank="1" showInputMessage="1" showErrorMessage="1" sqref="C8 C12 C16 C20 C24 C28 C32 C36" xr:uid="{32A5D2C4-2BEF-4D07-B15A-96F87BE05697}">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83" fitToHeight="0" orientation="landscape" horizontalDpi="300" verticalDpi="300" r:id="rId1"/>
  <headerFooter>
    <oddHeader>&amp;L&amp;"Verdana,Standard"&amp;9&amp;G&amp;C&amp;"Verdana,Fett"&amp;12
IPMA Level D
Recertification application
Publication of books, articles, white papers, blogs and internal instructions&amp;R&amp;G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2">
        <x14:dataValidation type="date" allowBlank="1" showInputMessage="1" showErrorMessage="1" error="Date is outside the recertification period!" xr:uid="{B89434CA-A97A-48E6-8737-7E39F2341FC6}">
          <x14:formula1>
            <xm:f>'C:\Users\jean-\Documents\VZPM\Projekte\CH-IPMA ICR4-ICB4\TP Prozesse\Lieferobjekte\Rezertifizierung\[VZPM_PMLA-C_Rezertifizierungsantrag_V8.0_EN_ungeschützt.xlsx]Pers'!#REF!</xm:f>
          </x14:formula1>
          <x14:formula2>
            <xm:f>'C:\Users\jean-\Documents\VZPM\Projekte\CH-IPMA ICR4-ICB4\TP Prozesse\Lieferobjekte\Rezertifizierung\[VZPM_PMLA-C_Rezertifizierungsantrag_V8.0_EN_ungeschützt.xlsx]Pers'!#REF!</xm:f>
          </x14:formula2>
          <xm:sqref>E6:E7 E10:E11 E14:E15 E18:E19 E22:E23 E26:E27 E30:E31 E34:E35</xm:sqref>
        </x14:dataValidation>
        <x14:dataValidation type="date" allowBlank="1" showInputMessage="1" showErrorMessage="1" error="Datum liegt ausserhalb der Rezertifizierungsperiode!" xr:uid="{D1B22481-AE67-4C8C-AC09-C17486ADAFE7}">
          <x14:formula1>
            <xm:f>'C:\Users\jean-\Documents\VZPM\Projekte\CH-IPMA ICR4-ICB4\TP Prozesse\Lieferobjekte\Rezertifizierung\Input\[VZPM_PMLA-C_Rezertifizierungsantrag_V7.8_DE.xlsx]P'!#REF!</xm:f>
          </x14:formula1>
          <x14:formula2>
            <xm:f>'C:\Users\jean-\Documents\VZPM\Projekte\CH-IPMA ICR4-ICB4\TP Prozesse\Lieferobjekte\Rezertifizierung\Input\[VZPM_PMLA-C_Rezertifizierungsantrag_V7.8_DE.xlsx]P'!#REF!</xm:f>
          </x14:formula2>
          <xm:sqref>E32 E28 E24 E20 E16 E12 E8 E36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BB61C-A349-4E2C-A7CB-349377B379B4}">
  <sheetPr>
    <pageSetUpPr fitToPage="1"/>
  </sheetPr>
  <dimension ref="A1:L84"/>
  <sheetViews>
    <sheetView showGridLines="0" zoomScaleNormal="100" workbookViewId="0"/>
  </sheetViews>
  <sheetFormatPr baseColWidth="10" defaultColWidth="11.42578125" defaultRowHeight="11.25" x14ac:dyDescent="0.25"/>
  <cols>
    <col min="1" max="1" width="1.7109375" style="10" customWidth="1"/>
    <col min="2" max="2" width="15.7109375" style="10" customWidth="1"/>
    <col min="3" max="3" width="90.7109375" style="10" customWidth="1"/>
    <col min="4" max="4" width="6.7109375" style="28" customWidth="1"/>
    <col min="5" max="5" width="14.7109375" style="191" customWidth="1"/>
    <col min="6" max="6" width="10.7109375" style="28" customWidth="1"/>
    <col min="7" max="7" width="7.7109375" style="28" customWidth="1"/>
    <col min="8" max="8" width="1.7109375" style="10" customWidth="1"/>
    <col min="9" max="16384" width="11.42578125" style="10"/>
  </cols>
  <sheetData>
    <row r="1" spans="1:12" s="191" customFormat="1" ht="9.9499999999999993" customHeight="1" x14ac:dyDescent="0.25">
      <c r="A1" s="16"/>
      <c r="B1" s="17"/>
      <c r="C1" s="17"/>
      <c r="D1" s="29"/>
      <c r="E1" s="30"/>
      <c r="F1" s="29"/>
      <c r="G1" s="29"/>
      <c r="H1" s="31"/>
      <c r="I1" s="10"/>
      <c r="J1" s="10"/>
      <c r="K1" s="10"/>
      <c r="L1" s="10"/>
    </row>
    <row r="2" spans="1:12" s="191" customFormat="1" ht="18" customHeight="1" x14ac:dyDescent="0.25">
      <c r="A2" s="19"/>
      <c r="B2" s="251" t="s">
        <v>236</v>
      </c>
      <c r="C2" s="251"/>
      <c r="D2" s="251"/>
      <c r="E2" s="251"/>
      <c r="F2" s="251"/>
      <c r="G2" s="251"/>
      <c r="H2" s="33"/>
      <c r="I2" s="10"/>
      <c r="J2" s="10"/>
      <c r="K2" s="10"/>
      <c r="L2" s="10"/>
    </row>
    <row r="3" spans="1:12" s="191" customFormat="1" ht="9.9499999999999993" customHeight="1" x14ac:dyDescent="0.25">
      <c r="A3" s="19"/>
      <c r="B3" s="184"/>
      <c r="C3" s="21"/>
      <c r="D3" s="190"/>
      <c r="E3" s="32"/>
      <c r="F3" s="190"/>
      <c r="G3" s="190"/>
      <c r="H3" s="33"/>
      <c r="I3" s="10"/>
      <c r="J3" s="10"/>
      <c r="K3" s="10"/>
      <c r="L3" s="10"/>
    </row>
    <row r="4" spans="1:12" s="191" customFormat="1" ht="27.95" customHeight="1" x14ac:dyDescent="0.25">
      <c r="A4" s="41"/>
      <c r="B4" s="260" t="s">
        <v>237</v>
      </c>
      <c r="C4" s="260"/>
      <c r="D4" s="260"/>
      <c r="E4" s="260"/>
      <c r="F4" s="260"/>
      <c r="G4" s="260"/>
      <c r="H4" s="33"/>
      <c r="I4" s="10"/>
      <c r="J4" s="10"/>
      <c r="K4" s="10"/>
      <c r="L4" s="10"/>
    </row>
    <row r="5" spans="1:12" s="191" customFormat="1" ht="9.9499999999999993" customHeight="1" x14ac:dyDescent="0.25">
      <c r="A5" s="19"/>
      <c r="B5" s="184"/>
      <c r="C5" s="21"/>
      <c r="D5" s="190"/>
      <c r="E5" s="32"/>
      <c r="F5" s="190"/>
      <c r="G5" s="190"/>
      <c r="H5" s="33"/>
      <c r="I5" s="10"/>
      <c r="J5" s="10"/>
      <c r="K5" s="10"/>
      <c r="L5" s="10"/>
    </row>
    <row r="6" spans="1:12" s="191" customFormat="1" ht="18" customHeight="1" x14ac:dyDescent="0.25">
      <c r="A6" s="19"/>
      <c r="B6" s="186" t="s">
        <v>238</v>
      </c>
      <c r="C6" s="185"/>
      <c r="D6" s="287" t="s">
        <v>239</v>
      </c>
      <c r="E6" s="291"/>
      <c r="F6" s="286" t="s">
        <v>232</v>
      </c>
      <c r="G6" s="288"/>
      <c r="H6" s="33"/>
      <c r="I6" s="10"/>
      <c r="J6" s="10"/>
      <c r="K6" s="10"/>
      <c r="L6" s="10"/>
    </row>
    <row r="7" spans="1:12" s="191" customFormat="1" ht="18" customHeight="1" x14ac:dyDescent="0.25">
      <c r="A7" s="19"/>
      <c r="B7" s="186" t="s">
        <v>230</v>
      </c>
      <c r="C7" s="185"/>
      <c r="D7" s="287"/>
      <c r="E7" s="292"/>
      <c r="F7" s="287"/>
      <c r="G7" s="289"/>
      <c r="H7" s="33"/>
      <c r="I7" s="10"/>
      <c r="J7" s="10"/>
      <c r="K7" s="10"/>
      <c r="L7" s="10"/>
    </row>
    <row r="8" spans="1:12" s="191" customFormat="1" ht="18" customHeight="1" x14ac:dyDescent="0.25">
      <c r="A8" s="19"/>
      <c r="B8" s="186" t="s">
        <v>240</v>
      </c>
      <c r="C8" s="185"/>
      <c r="D8" s="190"/>
      <c r="E8" s="38"/>
      <c r="F8" s="190"/>
      <c r="G8" s="45"/>
      <c r="H8" s="33"/>
      <c r="I8" s="10"/>
      <c r="J8" s="10"/>
      <c r="K8" s="10"/>
      <c r="L8" s="10"/>
    </row>
    <row r="9" spans="1:12" s="191" customFormat="1" ht="9.9499999999999993" customHeight="1" x14ac:dyDescent="0.25">
      <c r="A9" s="19"/>
      <c r="B9" s="184"/>
      <c r="C9" s="21"/>
      <c r="D9" s="190"/>
      <c r="E9" s="32"/>
      <c r="F9" s="190"/>
      <c r="G9" s="190"/>
      <c r="H9" s="33"/>
      <c r="I9" s="10"/>
      <c r="J9" s="10"/>
      <c r="K9" s="10"/>
      <c r="L9" s="10"/>
    </row>
    <row r="10" spans="1:12" s="191" customFormat="1" ht="18" customHeight="1" x14ac:dyDescent="0.25">
      <c r="A10" s="19"/>
      <c r="B10" s="186" t="s">
        <v>238</v>
      </c>
      <c r="C10" s="185"/>
      <c r="D10" s="287" t="s">
        <v>239</v>
      </c>
      <c r="E10" s="291"/>
      <c r="F10" s="286" t="s">
        <v>232</v>
      </c>
      <c r="G10" s="288"/>
      <c r="H10" s="33"/>
      <c r="I10" s="10"/>
      <c r="J10" s="10"/>
      <c r="K10" s="10"/>
      <c r="L10" s="10"/>
    </row>
    <row r="11" spans="1:12" s="191" customFormat="1" ht="18" customHeight="1" x14ac:dyDescent="0.25">
      <c r="A11" s="19"/>
      <c r="B11" s="186" t="s">
        <v>230</v>
      </c>
      <c r="C11" s="185"/>
      <c r="D11" s="287"/>
      <c r="E11" s="292"/>
      <c r="F11" s="287"/>
      <c r="G11" s="289"/>
      <c r="H11" s="33"/>
      <c r="I11" s="10"/>
      <c r="J11" s="10"/>
      <c r="K11" s="10"/>
      <c r="L11" s="10"/>
    </row>
    <row r="12" spans="1:12" s="191" customFormat="1" ht="18" customHeight="1" x14ac:dyDescent="0.25">
      <c r="A12" s="19"/>
      <c r="B12" s="186" t="s">
        <v>240</v>
      </c>
      <c r="C12" s="185"/>
      <c r="D12" s="190"/>
      <c r="E12" s="38"/>
      <c r="F12" s="190"/>
      <c r="G12" s="45"/>
      <c r="H12" s="33"/>
      <c r="I12" s="10"/>
      <c r="J12" s="10"/>
      <c r="K12" s="10"/>
      <c r="L12" s="10"/>
    </row>
    <row r="13" spans="1:12" s="191" customFormat="1" ht="9.9499999999999993" customHeight="1" x14ac:dyDescent="0.25">
      <c r="A13" s="19"/>
      <c r="B13" s="184"/>
      <c r="C13" s="21"/>
      <c r="D13" s="190"/>
      <c r="E13" s="32"/>
      <c r="F13" s="190"/>
      <c r="G13" s="190"/>
      <c r="H13" s="33"/>
      <c r="I13" s="10"/>
      <c r="J13" s="10"/>
      <c r="K13" s="10"/>
      <c r="L13" s="10"/>
    </row>
    <row r="14" spans="1:12" s="191" customFormat="1" ht="18" customHeight="1" x14ac:dyDescent="0.25">
      <c r="A14" s="19"/>
      <c r="B14" s="186" t="s">
        <v>238</v>
      </c>
      <c r="C14" s="185"/>
      <c r="D14" s="287" t="s">
        <v>239</v>
      </c>
      <c r="E14" s="291"/>
      <c r="F14" s="286" t="s">
        <v>232</v>
      </c>
      <c r="G14" s="288"/>
      <c r="H14" s="33"/>
      <c r="I14" s="10"/>
      <c r="J14" s="10"/>
      <c r="K14" s="10"/>
      <c r="L14" s="10"/>
    </row>
    <row r="15" spans="1:12" s="191" customFormat="1" ht="18" customHeight="1" x14ac:dyDescent="0.25">
      <c r="A15" s="19"/>
      <c r="B15" s="186" t="s">
        <v>230</v>
      </c>
      <c r="C15" s="185"/>
      <c r="D15" s="287"/>
      <c r="E15" s="292"/>
      <c r="F15" s="287"/>
      <c r="G15" s="289"/>
      <c r="H15" s="33"/>
      <c r="I15" s="10"/>
      <c r="J15" s="10"/>
      <c r="K15" s="10"/>
      <c r="L15" s="10"/>
    </row>
    <row r="16" spans="1:12" s="191" customFormat="1" ht="18" customHeight="1" x14ac:dyDescent="0.25">
      <c r="A16" s="19"/>
      <c r="B16" s="186" t="s">
        <v>240</v>
      </c>
      <c r="C16" s="185"/>
      <c r="D16" s="190"/>
      <c r="E16" s="38"/>
      <c r="F16" s="190"/>
      <c r="G16" s="45"/>
      <c r="H16" s="33"/>
      <c r="I16" s="10"/>
      <c r="J16" s="10"/>
      <c r="K16" s="10"/>
      <c r="L16" s="10"/>
    </row>
    <row r="17" spans="1:12" s="191" customFormat="1" ht="9.9499999999999993" customHeight="1" x14ac:dyDescent="0.25">
      <c r="A17" s="19"/>
      <c r="B17" s="184"/>
      <c r="C17" s="21"/>
      <c r="D17" s="190"/>
      <c r="E17" s="32"/>
      <c r="F17" s="190"/>
      <c r="G17" s="190"/>
      <c r="H17" s="33"/>
      <c r="I17" s="10"/>
      <c r="J17" s="10"/>
      <c r="K17" s="10"/>
      <c r="L17" s="10"/>
    </row>
    <row r="18" spans="1:12" s="191" customFormat="1" ht="18" customHeight="1" x14ac:dyDescent="0.25">
      <c r="A18" s="19"/>
      <c r="B18" s="186" t="s">
        <v>238</v>
      </c>
      <c r="C18" s="185"/>
      <c r="D18" s="287" t="s">
        <v>239</v>
      </c>
      <c r="E18" s="291"/>
      <c r="F18" s="286" t="s">
        <v>232</v>
      </c>
      <c r="G18" s="288"/>
      <c r="H18" s="33"/>
      <c r="I18" s="10"/>
      <c r="J18" s="10"/>
      <c r="K18" s="10"/>
      <c r="L18" s="10"/>
    </row>
    <row r="19" spans="1:12" s="191" customFormat="1" ht="18" customHeight="1" x14ac:dyDescent="0.25">
      <c r="A19" s="19"/>
      <c r="B19" s="186" t="s">
        <v>230</v>
      </c>
      <c r="C19" s="185"/>
      <c r="D19" s="287"/>
      <c r="E19" s="292"/>
      <c r="F19" s="287"/>
      <c r="G19" s="289"/>
      <c r="H19" s="33"/>
      <c r="I19" s="10"/>
      <c r="J19" s="10"/>
      <c r="K19" s="10"/>
      <c r="L19" s="10"/>
    </row>
    <row r="20" spans="1:12" s="191" customFormat="1" ht="18" customHeight="1" x14ac:dyDescent="0.25">
      <c r="A20" s="19"/>
      <c r="B20" s="186" t="s">
        <v>240</v>
      </c>
      <c r="C20" s="185"/>
      <c r="D20" s="190"/>
      <c r="E20" s="38"/>
      <c r="F20" s="190"/>
      <c r="G20" s="45"/>
      <c r="H20" s="33"/>
      <c r="I20" s="10"/>
      <c r="J20" s="10"/>
      <c r="K20" s="10"/>
      <c r="L20" s="10"/>
    </row>
    <row r="21" spans="1:12" s="191" customFormat="1" ht="9.9499999999999993" customHeight="1" x14ac:dyDescent="0.25">
      <c r="A21" s="19"/>
      <c r="B21" s="184"/>
      <c r="C21" s="21"/>
      <c r="D21" s="190"/>
      <c r="E21" s="32"/>
      <c r="F21" s="190"/>
      <c r="G21" s="190"/>
      <c r="H21" s="33"/>
      <c r="I21" s="10"/>
      <c r="J21" s="10"/>
      <c r="K21" s="10"/>
      <c r="L21" s="10"/>
    </row>
    <row r="22" spans="1:12" s="191" customFormat="1" ht="18" customHeight="1" x14ac:dyDescent="0.25">
      <c r="A22" s="19"/>
      <c r="B22" s="186" t="s">
        <v>238</v>
      </c>
      <c r="C22" s="185"/>
      <c r="D22" s="287" t="s">
        <v>239</v>
      </c>
      <c r="E22" s="291"/>
      <c r="F22" s="286" t="s">
        <v>232</v>
      </c>
      <c r="G22" s="288"/>
      <c r="H22" s="33"/>
      <c r="I22" s="10"/>
      <c r="J22" s="10"/>
      <c r="K22" s="10"/>
      <c r="L22" s="10"/>
    </row>
    <row r="23" spans="1:12" s="191" customFormat="1" ht="18" customHeight="1" x14ac:dyDescent="0.25">
      <c r="A23" s="19"/>
      <c r="B23" s="186" t="s">
        <v>230</v>
      </c>
      <c r="C23" s="185"/>
      <c r="D23" s="287"/>
      <c r="E23" s="292"/>
      <c r="F23" s="287"/>
      <c r="G23" s="289"/>
      <c r="H23" s="33"/>
      <c r="I23" s="10"/>
      <c r="J23" s="10"/>
      <c r="K23" s="10"/>
      <c r="L23" s="10"/>
    </row>
    <row r="24" spans="1:12" s="191" customFormat="1" ht="18" customHeight="1" x14ac:dyDescent="0.25">
      <c r="A24" s="19"/>
      <c r="B24" s="186" t="s">
        <v>240</v>
      </c>
      <c r="C24" s="185"/>
      <c r="D24" s="190"/>
      <c r="E24" s="38"/>
      <c r="F24" s="190"/>
      <c r="G24" s="45"/>
      <c r="H24" s="33"/>
      <c r="I24" s="10"/>
      <c r="J24" s="10"/>
      <c r="K24" s="10"/>
      <c r="L24" s="10"/>
    </row>
    <row r="25" spans="1:12" s="191" customFormat="1" ht="9.9499999999999993" customHeight="1" x14ac:dyDescent="0.25">
      <c r="A25" s="19"/>
      <c r="B25" s="184"/>
      <c r="C25" s="21"/>
      <c r="D25" s="190"/>
      <c r="E25" s="32"/>
      <c r="F25" s="190"/>
      <c r="G25" s="190"/>
      <c r="H25" s="33"/>
      <c r="I25" s="10"/>
      <c r="J25" s="10"/>
      <c r="K25" s="10"/>
      <c r="L25" s="10"/>
    </row>
    <row r="26" spans="1:12" s="191" customFormat="1" ht="18" customHeight="1" x14ac:dyDescent="0.25">
      <c r="A26" s="19"/>
      <c r="B26" s="186" t="s">
        <v>238</v>
      </c>
      <c r="C26" s="185"/>
      <c r="D26" s="287" t="s">
        <v>239</v>
      </c>
      <c r="E26" s="291"/>
      <c r="F26" s="286" t="s">
        <v>232</v>
      </c>
      <c r="G26" s="288"/>
      <c r="H26" s="33"/>
      <c r="I26" s="10"/>
      <c r="J26" s="10"/>
      <c r="K26" s="10"/>
      <c r="L26" s="10"/>
    </row>
    <row r="27" spans="1:12" s="191" customFormat="1" ht="18" customHeight="1" x14ac:dyDescent="0.25">
      <c r="A27" s="19"/>
      <c r="B27" s="186" t="s">
        <v>230</v>
      </c>
      <c r="C27" s="185"/>
      <c r="D27" s="287"/>
      <c r="E27" s="292"/>
      <c r="F27" s="287"/>
      <c r="G27" s="289"/>
      <c r="H27" s="33"/>
      <c r="I27" s="10"/>
      <c r="J27" s="10"/>
      <c r="K27" s="10"/>
      <c r="L27" s="10"/>
    </row>
    <row r="28" spans="1:12" s="191" customFormat="1" ht="18" customHeight="1" x14ac:dyDescent="0.25">
      <c r="A28" s="19"/>
      <c r="B28" s="186" t="s">
        <v>240</v>
      </c>
      <c r="C28" s="185"/>
      <c r="D28" s="190"/>
      <c r="E28" s="38"/>
      <c r="F28" s="190"/>
      <c r="G28" s="45"/>
      <c r="H28" s="33"/>
      <c r="I28" s="10"/>
      <c r="J28" s="10"/>
      <c r="K28" s="10"/>
      <c r="L28" s="10"/>
    </row>
    <row r="29" spans="1:12" s="191" customFormat="1" ht="9.9499999999999993" customHeight="1" x14ac:dyDescent="0.25">
      <c r="A29" s="19"/>
      <c r="B29" s="184"/>
      <c r="C29" s="21"/>
      <c r="D29" s="190"/>
      <c r="E29" s="32"/>
      <c r="F29" s="190"/>
      <c r="G29" s="190"/>
      <c r="H29" s="33"/>
      <c r="I29" s="10"/>
      <c r="J29" s="10"/>
      <c r="K29" s="10"/>
      <c r="L29" s="10"/>
    </row>
    <row r="30" spans="1:12" s="191" customFormat="1" ht="18" customHeight="1" x14ac:dyDescent="0.25">
      <c r="A30" s="19"/>
      <c r="B30" s="186" t="s">
        <v>238</v>
      </c>
      <c r="C30" s="185"/>
      <c r="D30" s="287" t="s">
        <v>239</v>
      </c>
      <c r="E30" s="291"/>
      <c r="F30" s="286" t="s">
        <v>232</v>
      </c>
      <c r="G30" s="288"/>
      <c r="H30" s="33"/>
      <c r="I30" s="10"/>
      <c r="J30" s="10"/>
      <c r="K30" s="10"/>
      <c r="L30" s="10"/>
    </row>
    <row r="31" spans="1:12" s="191" customFormat="1" ht="18" customHeight="1" x14ac:dyDescent="0.25">
      <c r="A31" s="19"/>
      <c r="B31" s="186" t="s">
        <v>230</v>
      </c>
      <c r="C31" s="185"/>
      <c r="D31" s="287"/>
      <c r="E31" s="292"/>
      <c r="F31" s="287"/>
      <c r="G31" s="289"/>
      <c r="H31" s="33"/>
      <c r="I31" s="10"/>
      <c r="J31" s="10"/>
      <c r="K31" s="10"/>
      <c r="L31" s="10"/>
    </row>
    <row r="32" spans="1:12" s="191" customFormat="1" ht="18" customHeight="1" x14ac:dyDescent="0.25">
      <c r="A32" s="19"/>
      <c r="B32" s="186" t="s">
        <v>240</v>
      </c>
      <c r="C32" s="185"/>
      <c r="D32" s="190"/>
      <c r="E32" s="38"/>
      <c r="F32" s="190"/>
      <c r="G32" s="45"/>
      <c r="H32" s="33"/>
      <c r="I32" s="10"/>
      <c r="J32" s="10"/>
      <c r="K32" s="10"/>
      <c r="L32" s="10"/>
    </row>
    <row r="33" spans="1:12" s="191" customFormat="1" ht="9.9499999999999993" customHeight="1" x14ac:dyDescent="0.25">
      <c r="A33" s="19"/>
      <c r="B33" s="184"/>
      <c r="C33" s="21"/>
      <c r="D33" s="190"/>
      <c r="E33" s="32"/>
      <c r="F33" s="190"/>
      <c r="G33" s="190"/>
      <c r="H33" s="33"/>
      <c r="I33" s="10"/>
      <c r="J33" s="10"/>
      <c r="K33" s="10"/>
      <c r="L33" s="10"/>
    </row>
    <row r="34" spans="1:12" s="191" customFormat="1" ht="18" customHeight="1" x14ac:dyDescent="0.25">
      <c r="A34" s="19"/>
      <c r="B34" s="186" t="s">
        <v>238</v>
      </c>
      <c r="C34" s="185"/>
      <c r="D34" s="287" t="s">
        <v>239</v>
      </c>
      <c r="E34" s="291"/>
      <c r="F34" s="286" t="s">
        <v>232</v>
      </c>
      <c r="G34" s="288"/>
      <c r="H34" s="33"/>
      <c r="I34" s="10"/>
      <c r="J34" s="10"/>
      <c r="K34" s="10"/>
      <c r="L34" s="10"/>
    </row>
    <row r="35" spans="1:12" s="191" customFormat="1" ht="18" customHeight="1" x14ac:dyDescent="0.25">
      <c r="A35" s="19"/>
      <c r="B35" s="186" t="s">
        <v>230</v>
      </c>
      <c r="C35" s="185"/>
      <c r="D35" s="287"/>
      <c r="E35" s="292"/>
      <c r="F35" s="287"/>
      <c r="G35" s="289"/>
      <c r="H35" s="33"/>
      <c r="I35" s="10"/>
      <c r="J35" s="10"/>
      <c r="K35" s="10"/>
      <c r="L35" s="10"/>
    </row>
    <row r="36" spans="1:12" s="191" customFormat="1" ht="18" customHeight="1" x14ac:dyDescent="0.25">
      <c r="A36" s="19"/>
      <c r="B36" s="186" t="s">
        <v>240</v>
      </c>
      <c r="C36" s="185"/>
      <c r="D36" s="190"/>
      <c r="E36" s="38"/>
      <c r="F36" s="190"/>
      <c r="G36" s="45"/>
      <c r="H36" s="33"/>
      <c r="I36" s="10"/>
      <c r="J36" s="10"/>
      <c r="K36" s="10"/>
      <c r="L36" s="10"/>
    </row>
    <row r="37" spans="1:12" s="191" customFormat="1" ht="9.9499999999999993" customHeight="1" x14ac:dyDescent="0.25">
      <c r="A37" s="19"/>
      <c r="B37" s="184"/>
      <c r="C37" s="21"/>
      <c r="D37" s="190"/>
      <c r="E37" s="32"/>
      <c r="F37" s="190"/>
      <c r="G37" s="190"/>
      <c r="H37" s="33"/>
      <c r="I37" s="10"/>
      <c r="J37" s="10"/>
      <c r="K37" s="10"/>
      <c r="L37" s="10"/>
    </row>
    <row r="38" spans="1:12" s="191" customFormat="1" ht="18" customHeight="1" x14ac:dyDescent="0.25">
      <c r="A38" s="19"/>
      <c r="B38" s="186" t="s">
        <v>238</v>
      </c>
      <c r="C38" s="185"/>
      <c r="D38" s="287" t="s">
        <v>239</v>
      </c>
      <c r="E38" s="291"/>
      <c r="F38" s="286" t="s">
        <v>232</v>
      </c>
      <c r="G38" s="288"/>
      <c r="H38" s="33"/>
      <c r="I38" s="10"/>
      <c r="J38" s="10"/>
      <c r="K38" s="10"/>
      <c r="L38" s="10"/>
    </row>
    <row r="39" spans="1:12" s="191" customFormat="1" ht="18" customHeight="1" x14ac:dyDescent="0.25">
      <c r="A39" s="19"/>
      <c r="B39" s="186" t="s">
        <v>230</v>
      </c>
      <c r="C39" s="185"/>
      <c r="D39" s="287"/>
      <c r="E39" s="292"/>
      <c r="F39" s="287"/>
      <c r="G39" s="289"/>
      <c r="H39" s="33"/>
      <c r="I39" s="10"/>
      <c r="J39" s="10"/>
      <c r="K39" s="10"/>
      <c r="L39" s="10"/>
    </row>
    <row r="40" spans="1:12" s="191" customFormat="1" ht="18" customHeight="1" x14ac:dyDescent="0.25">
      <c r="A40" s="19"/>
      <c r="B40" s="186" t="s">
        <v>240</v>
      </c>
      <c r="C40" s="185"/>
      <c r="D40" s="190"/>
      <c r="E40" s="38"/>
      <c r="F40" s="190"/>
      <c r="G40" s="45"/>
      <c r="H40" s="33"/>
      <c r="I40" s="10"/>
      <c r="J40" s="10"/>
      <c r="K40" s="10"/>
      <c r="L40" s="10"/>
    </row>
    <row r="41" spans="1:12" s="191" customFormat="1" ht="9.9499999999999993" customHeight="1" x14ac:dyDescent="0.25">
      <c r="A41" s="19"/>
      <c r="B41" s="184"/>
      <c r="C41" s="21"/>
      <c r="D41" s="190"/>
      <c r="E41" s="32"/>
      <c r="F41" s="190"/>
      <c r="G41" s="190"/>
      <c r="H41" s="33"/>
      <c r="I41" s="10"/>
      <c r="J41" s="10"/>
      <c r="K41" s="10"/>
      <c r="L41" s="10"/>
    </row>
    <row r="42" spans="1:12" s="191" customFormat="1" ht="18" customHeight="1" x14ac:dyDescent="0.25">
      <c r="A42" s="19"/>
      <c r="B42" s="186" t="s">
        <v>238</v>
      </c>
      <c r="C42" s="185"/>
      <c r="D42" s="287" t="s">
        <v>239</v>
      </c>
      <c r="E42" s="291"/>
      <c r="F42" s="286" t="s">
        <v>232</v>
      </c>
      <c r="G42" s="288"/>
      <c r="H42" s="33"/>
      <c r="I42" s="10"/>
      <c r="J42" s="10"/>
      <c r="K42" s="10"/>
      <c r="L42" s="10"/>
    </row>
    <row r="43" spans="1:12" s="191" customFormat="1" ht="18" customHeight="1" x14ac:dyDescent="0.25">
      <c r="A43" s="19"/>
      <c r="B43" s="186" t="s">
        <v>230</v>
      </c>
      <c r="C43" s="185"/>
      <c r="D43" s="287"/>
      <c r="E43" s="292"/>
      <c r="F43" s="287"/>
      <c r="G43" s="289"/>
      <c r="H43" s="33"/>
      <c r="I43" s="10"/>
      <c r="J43" s="10"/>
      <c r="K43" s="10"/>
      <c r="L43" s="10"/>
    </row>
    <row r="44" spans="1:12" s="191" customFormat="1" ht="18" customHeight="1" x14ac:dyDescent="0.25">
      <c r="A44" s="19"/>
      <c r="B44" s="186" t="s">
        <v>240</v>
      </c>
      <c r="C44" s="185"/>
      <c r="D44" s="190"/>
      <c r="E44" s="38"/>
      <c r="F44" s="190"/>
      <c r="G44" s="45"/>
      <c r="H44" s="33"/>
      <c r="I44" s="10"/>
      <c r="J44" s="10"/>
      <c r="K44" s="10"/>
      <c r="L44" s="10"/>
    </row>
    <row r="45" spans="1:12" s="191" customFormat="1" ht="9.9499999999999993" customHeight="1" x14ac:dyDescent="0.25">
      <c r="A45" s="19"/>
      <c r="B45" s="184"/>
      <c r="C45" s="21"/>
      <c r="D45" s="190"/>
      <c r="E45" s="32"/>
      <c r="F45" s="190"/>
      <c r="G45" s="190"/>
      <c r="H45" s="33"/>
      <c r="I45" s="10"/>
      <c r="J45" s="10"/>
      <c r="K45" s="10"/>
      <c r="L45" s="10"/>
    </row>
    <row r="46" spans="1:12" s="191" customFormat="1" ht="18" customHeight="1" x14ac:dyDescent="0.25">
      <c r="A46" s="19"/>
      <c r="B46" s="186" t="s">
        <v>238</v>
      </c>
      <c r="C46" s="185"/>
      <c r="D46" s="287" t="s">
        <v>239</v>
      </c>
      <c r="E46" s="291"/>
      <c r="F46" s="286" t="s">
        <v>232</v>
      </c>
      <c r="G46" s="288"/>
      <c r="H46" s="33"/>
      <c r="I46" s="10"/>
      <c r="J46" s="10"/>
      <c r="K46" s="10"/>
      <c r="L46" s="10"/>
    </row>
    <row r="47" spans="1:12" s="191" customFormat="1" ht="18" customHeight="1" x14ac:dyDescent="0.25">
      <c r="A47" s="19"/>
      <c r="B47" s="186" t="s">
        <v>230</v>
      </c>
      <c r="C47" s="185"/>
      <c r="D47" s="287"/>
      <c r="E47" s="292"/>
      <c r="F47" s="287"/>
      <c r="G47" s="289"/>
      <c r="H47" s="33"/>
      <c r="I47" s="10"/>
      <c r="J47" s="10"/>
      <c r="K47" s="10"/>
      <c r="L47" s="10"/>
    </row>
    <row r="48" spans="1:12" s="191" customFormat="1" ht="18" customHeight="1" x14ac:dyDescent="0.25">
      <c r="A48" s="19"/>
      <c r="B48" s="186" t="s">
        <v>240</v>
      </c>
      <c r="C48" s="185"/>
      <c r="D48" s="190"/>
      <c r="E48" s="38"/>
      <c r="F48" s="190"/>
      <c r="G48" s="45"/>
      <c r="H48" s="33"/>
      <c r="I48" s="10"/>
      <c r="J48" s="10"/>
      <c r="K48" s="10"/>
      <c r="L48" s="10"/>
    </row>
    <row r="49" spans="1:12" s="191" customFormat="1" ht="9.9499999999999993" customHeight="1" x14ac:dyDescent="0.25">
      <c r="A49" s="19"/>
      <c r="B49" s="184"/>
      <c r="C49" s="21"/>
      <c r="D49" s="190"/>
      <c r="E49" s="32"/>
      <c r="F49" s="190"/>
      <c r="G49" s="190"/>
      <c r="H49" s="33"/>
      <c r="I49" s="10"/>
      <c r="J49" s="10"/>
      <c r="K49" s="10"/>
      <c r="L49" s="10"/>
    </row>
    <row r="50" spans="1:12" s="191" customFormat="1" ht="18" customHeight="1" x14ac:dyDescent="0.25">
      <c r="A50" s="19"/>
      <c r="B50" s="186" t="s">
        <v>238</v>
      </c>
      <c r="C50" s="185"/>
      <c r="D50" s="287" t="s">
        <v>239</v>
      </c>
      <c r="E50" s="291"/>
      <c r="F50" s="286" t="s">
        <v>232</v>
      </c>
      <c r="G50" s="288"/>
      <c r="H50" s="33"/>
      <c r="I50" s="10"/>
      <c r="J50" s="10"/>
      <c r="K50" s="10"/>
      <c r="L50" s="10"/>
    </row>
    <row r="51" spans="1:12" s="191" customFormat="1" ht="18" customHeight="1" x14ac:dyDescent="0.25">
      <c r="A51" s="19"/>
      <c r="B51" s="186" t="s">
        <v>230</v>
      </c>
      <c r="C51" s="185"/>
      <c r="D51" s="287"/>
      <c r="E51" s="292"/>
      <c r="F51" s="287"/>
      <c r="G51" s="289"/>
      <c r="H51" s="33"/>
      <c r="I51" s="10"/>
      <c r="J51" s="10"/>
      <c r="K51" s="10"/>
      <c r="L51" s="10"/>
    </row>
    <row r="52" spans="1:12" s="191" customFormat="1" ht="18" customHeight="1" x14ac:dyDescent="0.25">
      <c r="A52" s="19"/>
      <c r="B52" s="186" t="s">
        <v>240</v>
      </c>
      <c r="C52" s="185"/>
      <c r="D52" s="190"/>
      <c r="E52" s="38"/>
      <c r="F52" s="190"/>
      <c r="G52" s="45"/>
      <c r="H52" s="33"/>
      <c r="I52" s="10"/>
      <c r="J52" s="10"/>
      <c r="K52" s="10"/>
      <c r="L52" s="10"/>
    </row>
    <row r="53" spans="1:12" s="191" customFormat="1" ht="9.9499999999999993" customHeight="1" x14ac:dyDescent="0.25">
      <c r="A53" s="19"/>
      <c r="B53" s="184"/>
      <c r="C53" s="21"/>
      <c r="D53" s="190"/>
      <c r="E53" s="32"/>
      <c r="F53" s="190"/>
      <c r="G53" s="190"/>
      <c r="H53" s="33"/>
      <c r="I53" s="10"/>
      <c r="J53" s="10"/>
      <c r="K53" s="10"/>
      <c r="L53" s="10"/>
    </row>
    <row r="54" spans="1:12" s="191" customFormat="1" ht="18" customHeight="1" x14ac:dyDescent="0.25">
      <c r="A54" s="19"/>
      <c r="B54" s="186" t="s">
        <v>238</v>
      </c>
      <c r="C54" s="185"/>
      <c r="D54" s="287" t="s">
        <v>239</v>
      </c>
      <c r="E54" s="291"/>
      <c r="F54" s="286" t="s">
        <v>232</v>
      </c>
      <c r="G54" s="288"/>
      <c r="H54" s="33"/>
      <c r="I54" s="10"/>
      <c r="J54" s="10"/>
      <c r="K54" s="10"/>
      <c r="L54" s="10"/>
    </row>
    <row r="55" spans="1:12" s="191" customFormat="1" ht="18" customHeight="1" x14ac:dyDescent="0.25">
      <c r="A55" s="19"/>
      <c r="B55" s="186" t="s">
        <v>230</v>
      </c>
      <c r="C55" s="185"/>
      <c r="D55" s="287"/>
      <c r="E55" s="292"/>
      <c r="F55" s="287"/>
      <c r="G55" s="289"/>
      <c r="H55" s="33"/>
      <c r="I55" s="10"/>
      <c r="J55" s="10"/>
      <c r="K55" s="10"/>
      <c r="L55" s="10"/>
    </row>
    <row r="56" spans="1:12" s="191" customFormat="1" ht="18" customHeight="1" x14ac:dyDescent="0.25">
      <c r="A56" s="19"/>
      <c r="B56" s="186" t="s">
        <v>240</v>
      </c>
      <c r="C56" s="185"/>
      <c r="D56" s="190"/>
      <c r="E56" s="38"/>
      <c r="F56" s="190"/>
      <c r="G56" s="45"/>
      <c r="H56" s="33"/>
      <c r="I56" s="10"/>
      <c r="J56" s="10"/>
      <c r="K56" s="10"/>
      <c r="L56" s="10"/>
    </row>
    <row r="57" spans="1:12" s="191" customFormat="1" ht="9.9499999999999993" customHeight="1" x14ac:dyDescent="0.25">
      <c r="A57" s="19"/>
      <c r="B57" s="184"/>
      <c r="C57" s="21"/>
      <c r="D57" s="190"/>
      <c r="E57" s="32"/>
      <c r="F57" s="190"/>
      <c r="G57" s="190"/>
      <c r="H57" s="33"/>
      <c r="I57" s="10"/>
      <c r="J57" s="10"/>
      <c r="K57" s="10"/>
      <c r="L57" s="10"/>
    </row>
    <row r="58" spans="1:12" s="191" customFormat="1" ht="18" customHeight="1" x14ac:dyDescent="0.25">
      <c r="A58" s="19"/>
      <c r="B58" s="186" t="s">
        <v>238</v>
      </c>
      <c r="C58" s="185"/>
      <c r="D58" s="287" t="s">
        <v>239</v>
      </c>
      <c r="E58" s="291"/>
      <c r="F58" s="286" t="s">
        <v>232</v>
      </c>
      <c r="G58" s="288"/>
      <c r="H58" s="33"/>
      <c r="I58" s="10"/>
      <c r="J58" s="10"/>
      <c r="K58" s="10"/>
      <c r="L58" s="10"/>
    </row>
    <row r="59" spans="1:12" s="191" customFormat="1" ht="18" customHeight="1" x14ac:dyDescent="0.25">
      <c r="A59" s="19"/>
      <c r="B59" s="186" t="s">
        <v>230</v>
      </c>
      <c r="C59" s="185"/>
      <c r="D59" s="287"/>
      <c r="E59" s="292"/>
      <c r="F59" s="287"/>
      <c r="G59" s="289"/>
      <c r="H59" s="33"/>
      <c r="I59" s="10"/>
      <c r="J59" s="10"/>
      <c r="K59" s="10"/>
      <c r="L59" s="10"/>
    </row>
    <row r="60" spans="1:12" s="191" customFormat="1" ht="18" customHeight="1" x14ac:dyDescent="0.25">
      <c r="A60" s="19"/>
      <c r="B60" s="186" t="s">
        <v>240</v>
      </c>
      <c r="C60" s="185"/>
      <c r="D60" s="190"/>
      <c r="E60" s="38"/>
      <c r="F60" s="190"/>
      <c r="G60" s="45"/>
      <c r="H60" s="33"/>
      <c r="I60" s="10"/>
      <c r="J60" s="10"/>
      <c r="K60" s="10"/>
      <c r="L60" s="10"/>
    </row>
    <row r="61" spans="1:12" s="191" customFormat="1" ht="9.9499999999999993" customHeight="1" x14ac:dyDescent="0.25">
      <c r="A61" s="19"/>
      <c r="B61" s="184"/>
      <c r="C61" s="21"/>
      <c r="D61" s="190"/>
      <c r="E61" s="32"/>
      <c r="F61" s="190"/>
      <c r="G61" s="190"/>
      <c r="H61" s="33"/>
      <c r="I61" s="10"/>
      <c r="J61" s="10"/>
      <c r="K61" s="10"/>
      <c r="L61" s="10"/>
    </row>
    <row r="62" spans="1:12" s="191" customFormat="1" ht="18" customHeight="1" x14ac:dyDescent="0.25">
      <c r="A62" s="19"/>
      <c r="B62" s="186" t="s">
        <v>238</v>
      </c>
      <c r="C62" s="185"/>
      <c r="D62" s="287" t="s">
        <v>239</v>
      </c>
      <c r="E62" s="291"/>
      <c r="F62" s="286" t="s">
        <v>232</v>
      </c>
      <c r="G62" s="288"/>
      <c r="H62" s="33"/>
      <c r="I62" s="10"/>
      <c r="J62" s="10"/>
      <c r="K62" s="10"/>
      <c r="L62" s="10"/>
    </row>
    <row r="63" spans="1:12" s="191" customFormat="1" ht="18" customHeight="1" x14ac:dyDescent="0.25">
      <c r="A63" s="19"/>
      <c r="B63" s="186" t="s">
        <v>230</v>
      </c>
      <c r="C63" s="185"/>
      <c r="D63" s="287"/>
      <c r="E63" s="292"/>
      <c r="F63" s="287"/>
      <c r="G63" s="289"/>
      <c r="H63" s="33"/>
      <c r="I63" s="10"/>
      <c r="J63" s="10"/>
      <c r="K63" s="10"/>
      <c r="L63" s="10"/>
    </row>
    <row r="64" spans="1:12" s="191" customFormat="1" ht="18" customHeight="1" x14ac:dyDescent="0.25">
      <c r="A64" s="19"/>
      <c r="B64" s="186" t="s">
        <v>240</v>
      </c>
      <c r="C64" s="185"/>
      <c r="D64" s="190"/>
      <c r="E64" s="38"/>
      <c r="F64" s="190"/>
      <c r="G64" s="45"/>
      <c r="H64" s="33"/>
      <c r="I64" s="10"/>
      <c r="J64" s="10"/>
      <c r="K64" s="10"/>
      <c r="L64" s="10"/>
    </row>
    <row r="65" spans="1:12" s="191" customFormat="1" ht="9.9499999999999993" customHeight="1" x14ac:dyDescent="0.25">
      <c r="A65" s="19"/>
      <c r="B65" s="184"/>
      <c r="C65" s="21"/>
      <c r="D65" s="190"/>
      <c r="E65" s="32"/>
      <c r="F65" s="190"/>
      <c r="G65" s="190"/>
      <c r="H65" s="33"/>
      <c r="I65" s="10"/>
      <c r="J65" s="10"/>
      <c r="K65" s="10"/>
      <c r="L65" s="10"/>
    </row>
    <row r="66" spans="1:12" s="191" customFormat="1" ht="18" customHeight="1" x14ac:dyDescent="0.25">
      <c r="A66" s="19"/>
      <c r="B66" s="186" t="s">
        <v>238</v>
      </c>
      <c r="C66" s="185"/>
      <c r="D66" s="287" t="s">
        <v>239</v>
      </c>
      <c r="E66" s="291"/>
      <c r="F66" s="286" t="s">
        <v>232</v>
      </c>
      <c r="G66" s="288"/>
      <c r="H66" s="33"/>
      <c r="I66" s="10"/>
      <c r="J66" s="10"/>
      <c r="K66" s="10"/>
      <c r="L66" s="10"/>
    </row>
    <row r="67" spans="1:12" s="191" customFormat="1" ht="18" customHeight="1" x14ac:dyDescent="0.25">
      <c r="A67" s="19"/>
      <c r="B67" s="186" t="s">
        <v>230</v>
      </c>
      <c r="C67" s="185"/>
      <c r="D67" s="287"/>
      <c r="E67" s="292"/>
      <c r="F67" s="287"/>
      <c r="G67" s="289"/>
      <c r="H67" s="33"/>
      <c r="I67" s="10"/>
      <c r="J67" s="10"/>
      <c r="K67" s="10"/>
      <c r="L67" s="10"/>
    </row>
    <row r="68" spans="1:12" s="191" customFormat="1" ht="18" customHeight="1" x14ac:dyDescent="0.25">
      <c r="A68" s="19"/>
      <c r="B68" s="186" t="s">
        <v>240</v>
      </c>
      <c r="C68" s="185"/>
      <c r="D68" s="190"/>
      <c r="E68" s="38"/>
      <c r="F68" s="190"/>
      <c r="G68" s="45"/>
      <c r="H68" s="33"/>
      <c r="I68" s="10"/>
      <c r="J68" s="10"/>
      <c r="K68" s="10"/>
      <c r="L68" s="10"/>
    </row>
    <row r="69" spans="1:12" s="191" customFormat="1" ht="9.9499999999999993" customHeight="1" x14ac:dyDescent="0.25">
      <c r="A69" s="19"/>
      <c r="B69" s="184"/>
      <c r="C69" s="21"/>
      <c r="D69" s="190"/>
      <c r="E69" s="32"/>
      <c r="F69" s="190"/>
      <c r="G69" s="190"/>
      <c r="H69" s="33"/>
      <c r="I69" s="10"/>
      <c r="J69" s="10"/>
      <c r="K69" s="10"/>
      <c r="L69" s="10"/>
    </row>
    <row r="70" spans="1:12" s="191" customFormat="1" ht="18" customHeight="1" x14ac:dyDescent="0.25">
      <c r="A70" s="19"/>
      <c r="B70" s="186" t="s">
        <v>238</v>
      </c>
      <c r="C70" s="185"/>
      <c r="D70" s="287" t="s">
        <v>239</v>
      </c>
      <c r="E70" s="291"/>
      <c r="F70" s="286" t="s">
        <v>232</v>
      </c>
      <c r="G70" s="288"/>
      <c r="H70" s="33"/>
      <c r="I70" s="10"/>
      <c r="J70" s="10"/>
      <c r="K70" s="10"/>
      <c r="L70" s="10"/>
    </row>
    <row r="71" spans="1:12" s="191" customFormat="1" ht="18" customHeight="1" x14ac:dyDescent="0.25">
      <c r="A71" s="19"/>
      <c r="B71" s="186" t="s">
        <v>230</v>
      </c>
      <c r="C71" s="185"/>
      <c r="D71" s="287"/>
      <c r="E71" s="292"/>
      <c r="F71" s="287"/>
      <c r="G71" s="289"/>
      <c r="H71" s="33"/>
      <c r="I71" s="10"/>
      <c r="J71" s="10"/>
      <c r="K71" s="10"/>
      <c r="L71" s="10"/>
    </row>
    <row r="72" spans="1:12" s="191" customFormat="1" ht="18" customHeight="1" x14ac:dyDescent="0.25">
      <c r="A72" s="19"/>
      <c r="B72" s="186" t="s">
        <v>240</v>
      </c>
      <c r="C72" s="185"/>
      <c r="D72" s="190"/>
      <c r="E72" s="38"/>
      <c r="F72" s="190"/>
      <c r="G72" s="45"/>
      <c r="H72" s="33"/>
      <c r="I72" s="10"/>
      <c r="J72" s="10"/>
      <c r="K72" s="10"/>
      <c r="L72" s="10"/>
    </row>
    <row r="73" spans="1:12" s="191" customFormat="1" ht="9.9499999999999993" customHeight="1" x14ac:dyDescent="0.25">
      <c r="A73" s="19"/>
      <c r="B73" s="184"/>
      <c r="C73" s="21"/>
      <c r="D73" s="190"/>
      <c r="E73" s="32"/>
      <c r="F73" s="190"/>
      <c r="G73" s="190"/>
      <c r="H73" s="33"/>
      <c r="I73" s="10"/>
      <c r="J73" s="10"/>
      <c r="K73" s="10"/>
      <c r="L73" s="10"/>
    </row>
    <row r="74" spans="1:12" s="191" customFormat="1" ht="18" customHeight="1" x14ac:dyDescent="0.25">
      <c r="A74" s="19"/>
      <c r="B74" s="186" t="s">
        <v>238</v>
      </c>
      <c r="C74" s="185"/>
      <c r="D74" s="287" t="s">
        <v>239</v>
      </c>
      <c r="E74" s="291"/>
      <c r="F74" s="286" t="s">
        <v>232</v>
      </c>
      <c r="G74" s="288"/>
      <c r="H74" s="33"/>
      <c r="I74" s="10"/>
      <c r="J74" s="10"/>
      <c r="K74" s="10"/>
      <c r="L74" s="10"/>
    </row>
    <row r="75" spans="1:12" s="191" customFormat="1" ht="18" customHeight="1" x14ac:dyDescent="0.25">
      <c r="A75" s="19"/>
      <c r="B75" s="186" t="s">
        <v>230</v>
      </c>
      <c r="C75" s="185"/>
      <c r="D75" s="287"/>
      <c r="E75" s="292"/>
      <c r="F75" s="287"/>
      <c r="G75" s="289"/>
      <c r="H75" s="33"/>
      <c r="I75" s="10"/>
      <c r="J75" s="10"/>
      <c r="K75" s="10"/>
      <c r="L75" s="10"/>
    </row>
    <row r="76" spans="1:12" s="191" customFormat="1" ht="18" customHeight="1" x14ac:dyDescent="0.25">
      <c r="A76" s="19"/>
      <c r="B76" s="186" t="s">
        <v>240</v>
      </c>
      <c r="C76" s="185"/>
      <c r="D76" s="190"/>
      <c r="E76" s="38"/>
      <c r="F76" s="190"/>
      <c r="G76" s="45"/>
      <c r="H76" s="33"/>
      <c r="I76" s="10"/>
      <c r="J76" s="10"/>
      <c r="K76" s="10"/>
      <c r="L76" s="10"/>
    </row>
    <row r="77" spans="1:12" s="191" customFormat="1" ht="9.9499999999999993" customHeight="1" x14ac:dyDescent="0.25">
      <c r="A77" s="19"/>
      <c r="B77" s="184"/>
      <c r="C77" s="21"/>
      <c r="D77" s="190"/>
      <c r="E77" s="32"/>
      <c r="F77" s="190"/>
      <c r="G77" s="190"/>
      <c r="H77" s="33"/>
      <c r="I77" s="10"/>
      <c r="J77" s="10"/>
      <c r="K77" s="10"/>
      <c r="L77" s="10"/>
    </row>
    <row r="78" spans="1:12" s="191" customFormat="1" ht="18" customHeight="1" x14ac:dyDescent="0.25">
      <c r="A78" s="19"/>
      <c r="B78" s="186" t="s">
        <v>238</v>
      </c>
      <c r="C78" s="185"/>
      <c r="D78" s="287" t="s">
        <v>239</v>
      </c>
      <c r="E78" s="291"/>
      <c r="F78" s="286" t="s">
        <v>232</v>
      </c>
      <c r="G78" s="288"/>
      <c r="H78" s="33"/>
      <c r="I78" s="10"/>
      <c r="J78" s="10"/>
      <c r="K78" s="10"/>
      <c r="L78" s="10"/>
    </row>
    <row r="79" spans="1:12" s="191" customFormat="1" ht="18" customHeight="1" x14ac:dyDescent="0.25">
      <c r="A79" s="19"/>
      <c r="B79" s="186" t="s">
        <v>230</v>
      </c>
      <c r="C79" s="185"/>
      <c r="D79" s="287"/>
      <c r="E79" s="292"/>
      <c r="F79" s="287"/>
      <c r="G79" s="289"/>
      <c r="H79" s="33"/>
      <c r="I79" s="10"/>
      <c r="J79" s="10"/>
      <c r="K79" s="10"/>
      <c r="L79" s="10"/>
    </row>
    <row r="80" spans="1:12" s="191" customFormat="1" ht="18" customHeight="1" x14ac:dyDescent="0.25">
      <c r="A80" s="19"/>
      <c r="B80" s="186" t="s">
        <v>240</v>
      </c>
      <c r="C80" s="185"/>
      <c r="D80" s="190"/>
      <c r="E80" s="38"/>
      <c r="F80" s="190"/>
      <c r="G80" s="45"/>
      <c r="H80" s="33"/>
      <c r="I80" s="10"/>
      <c r="J80" s="10"/>
      <c r="K80" s="10"/>
      <c r="L80" s="10"/>
    </row>
    <row r="81" spans="1:12" s="191" customFormat="1" ht="9.9499999999999993" customHeight="1" x14ac:dyDescent="0.25">
      <c r="A81" s="19"/>
      <c r="B81" s="184"/>
      <c r="C81" s="21"/>
      <c r="D81" s="190"/>
      <c r="E81" s="32"/>
      <c r="F81" s="190"/>
      <c r="G81" s="190"/>
      <c r="H81" s="33"/>
      <c r="I81" s="10"/>
      <c r="J81" s="10"/>
      <c r="K81" s="10"/>
      <c r="L81" s="10"/>
    </row>
    <row r="82" spans="1:12" s="191" customFormat="1" ht="18" customHeight="1" x14ac:dyDescent="0.25">
      <c r="A82" s="19"/>
      <c r="B82" s="186"/>
      <c r="C82" s="189"/>
      <c r="D82" s="190"/>
      <c r="E82" s="38"/>
      <c r="F82" s="40" t="s">
        <v>235</v>
      </c>
      <c r="G82" s="43">
        <f>SUM(G6+G10+G14+G18+G22+G26+G30+G34+G38+G42+G46+G50+G54+G58+G62+G66+G70+G74+G78)</f>
        <v>0</v>
      </c>
      <c r="H82" s="33"/>
      <c r="I82" s="10"/>
      <c r="J82" s="10"/>
      <c r="K82" s="10"/>
      <c r="L82" s="10"/>
    </row>
    <row r="83" spans="1:12" s="191" customFormat="1" ht="9.9499999999999993" customHeight="1" x14ac:dyDescent="0.25">
      <c r="A83" s="24"/>
      <c r="B83" s="34"/>
      <c r="C83" s="34"/>
      <c r="D83" s="35"/>
      <c r="E83" s="36"/>
      <c r="F83" s="35"/>
      <c r="G83" s="35"/>
      <c r="H83" s="37"/>
      <c r="I83" s="10"/>
      <c r="J83" s="10"/>
      <c r="K83" s="10"/>
      <c r="L83" s="10"/>
    </row>
    <row r="84" spans="1:12" s="191" customFormat="1" ht="9.9499999999999993" customHeight="1" x14ac:dyDescent="0.25">
      <c r="A84" s="10"/>
      <c r="B84" s="10"/>
      <c r="C84" s="10"/>
      <c r="D84" s="28"/>
      <c r="F84" s="28"/>
      <c r="G84" s="28"/>
      <c r="H84" s="10"/>
      <c r="I84" s="10"/>
      <c r="J84" s="10"/>
      <c r="K84" s="10"/>
      <c r="L84" s="10"/>
    </row>
  </sheetData>
  <sheetProtection algorithmName="SHA-512" hashValue="oqy5jBHmB0h2YSC7YM7G52ZO4El5pEITvECEJ8k6kD617Z7sliaarbAaUlEJq54DywWsSKOywvJa77EpmDBqUg==" saltValue="oetRXKQp0u3uTeSvb1rauA==" spinCount="100000" sheet="1" objects="1" scenarios="1"/>
  <mergeCells count="78">
    <mergeCell ref="B2:G2"/>
    <mergeCell ref="B4:G4"/>
    <mergeCell ref="D6:D7"/>
    <mergeCell ref="E6:E7"/>
    <mergeCell ref="F6:F7"/>
    <mergeCell ref="G6:G7"/>
    <mergeCell ref="D10:D11"/>
    <mergeCell ref="E10:E11"/>
    <mergeCell ref="F10:F11"/>
    <mergeCell ref="G10:G11"/>
    <mergeCell ref="D14:D15"/>
    <mergeCell ref="E14:E15"/>
    <mergeCell ref="F14:F15"/>
    <mergeCell ref="G14:G15"/>
    <mergeCell ref="D18:D19"/>
    <mergeCell ref="E18:E19"/>
    <mergeCell ref="F18:F19"/>
    <mergeCell ref="G18:G19"/>
    <mergeCell ref="D22:D23"/>
    <mergeCell ref="E22:E23"/>
    <mergeCell ref="F22:F23"/>
    <mergeCell ref="G22:G23"/>
    <mergeCell ref="D26:D27"/>
    <mergeCell ref="E26:E27"/>
    <mergeCell ref="F26:F27"/>
    <mergeCell ref="G26:G27"/>
    <mergeCell ref="D30:D31"/>
    <mergeCell ref="E30:E31"/>
    <mergeCell ref="F30:F31"/>
    <mergeCell ref="G30:G31"/>
    <mergeCell ref="D34:D35"/>
    <mergeCell ref="E34:E35"/>
    <mergeCell ref="F34:F35"/>
    <mergeCell ref="G34:G35"/>
    <mergeCell ref="D38:D39"/>
    <mergeCell ref="E38:E39"/>
    <mergeCell ref="F38:F39"/>
    <mergeCell ref="G38:G39"/>
    <mergeCell ref="D42:D43"/>
    <mergeCell ref="E42:E43"/>
    <mergeCell ref="F42:F43"/>
    <mergeCell ref="G42:G43"/>
    <mergeCell ref="D46:D47"/>
    <mergeCell ref="E46:E47"/>
    <mergeCell ref="F46:F47"/>
    <mergeCell ref="G46:G47"/>
    <mergeCell ref="D50:D51"/>
    <mergeCell ref="E50:E51"/>
    <mergeCell ref="F50:F51"/>
    <mergeCell ref="G50:G51"/>
    <mergeCell ref="D54:D55"/>
    <mergeCell ref="E54:E55"/>
    <mergeCell ref="F54:F55"/>
    <mergeCell ref="G54:G55"/>
    <mergeCell ref="D58:D59"/>
    <mergeCell ref="E58:E59"/>
    <mergeCell ref="F58:F59"/>
    <mergeCell ref="G58:G59"/>
    <mergeCell ref="D62:D63"/>
    <mergeCell ref="E62:E63"/>
    <mergeCell ref="F62:F63"/>
    <mergeCell ref="G62:G63"/>
    <mergeCell ref="D66:D67"/>
    <mergeCell ref="E66:E67"/>
    <mergeCell ref="F66:F67"/>
    <mergeCell ref="G66:G67"/>
    <mergeCell ref="D70:D71"/>
    <mergeCell ref="E70:E71"/>
    <mergeCell ref="F70:F71"/>
    <mergeCell ref="G70:G71"/>
    <mergeCell ref="D74:D75"/>
    <mergeCell ref="E74:E75"/>
    <mergeCell ref="F74:F75"/>
    <mergeCell ref="G74:G75"/>
    <mergeCell ref="D78:D79"/>
    <mergeCell ref="E78:E79"/>
    <mergeCell ref="F78:F79"/>
    <mergeCell ref="G78:G79"/>
  </mergeCells>
  <dataValidations count="2">
    <dataValidation type="list" allowBlank="1" showInputMessage="1" showErrorMessage="1" sqref="E6:E8 E74:E76 E10:E12 E14:E16 E18:E20 E22:E24 E26:E28 E30:E32 E34:E36 E38:E40 E42:E44 E46:E48 E50:E52 E54:E56 E58:E60 E62:E64 E66:E68 E70:E72 E78:E80" xr:uid="{4C8DD729-B6AF-4242-9C1C-33436CFE64DF}">
      <formula1>Dokumentenart</formula1>
    </dataValidation>
    <dataValidation type="list" allowBlank="1" showInputMessage="1" showErrorMessage="1" sqref="C8 C12 C16 C20 C24 C28 C32 C36 C40 C44 C48 C52 C56 C60 C64 C68 C72 C76 C80" xr:uid="{CD5B1020-DE82-4D7A-9031-8BE8898B9D60}">
      <formula1>Kompetenzzuordnung</formula1>
    </dataValidation>
  </dataValidations>
  <printOptions horizontalCentered="1"/>
  <pageMargins left="0.39370078740157483" right="0.39370078740157483" top="1.5748031496062993" bottom="0.59055118110236227" header="0.39370078740157483" footer="0.31496062992125984"/>
  <pageSetup paperSize="9" scale="92" fitToHeight="0" orientation="landscape" horizontalDpi="300" verticalDpi="300" r:id="rId1"/>
  <headerFooter>
    <oddHeader>&amp;L&amp;"Verdana,Standard"&amp;9&amp;G&amp;C&amp;"Verdana,Fett"&amp;12
IPMA Level D
Recertification application
Self-study&amp;R&amp;G</oddHeader>
    <oddFooter>&amp;L&amp;"Verdana,Standard"&amp;9© VZPM&amp;C&amp;"Verdana,Standard"&amp;9&amp;F&amp;R&amp;"Verdana,Standard"&amp;9&amp;A Page &amp;P/&amp;N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1B088-D660-4D45-8632-38B274A7AA90}">
  <sheetPr>
    <pageSetUpPr fitToPage="1"/>
  </sheetPr>
  <dimension ref="A1:N14"/>
  <sheetViews>
    <sheetView showGridLines="0" zoomScaleNormal="100" workbookViewId="0"/>
  </sheetViews>
  <sheetFormatPr baseColWidth="10" defaultColWidth="11.42578125" defaultRowHeight="11.25" x14ac:dyDescent="0.25"/>
  <cols>
    <col min="1" max="1" width="1.7109375" style="10" customWidth="1"/>
    <col min="2" max="2" width="30.7109375" style="10" customWidth="1"/>
    <col min="3" max="3" width="60.7109375" style="10" customWidth="1"/>
    <col min="4" max="4" width="6.7109375" style="28" customWidth="1"/>
    <col min="5" max="5" width="15.7109375" style="191" customWidth="1"/>
    <col min="6" max="6" width="10.7109375" style="28" customWidth="1"/>
    <col min="7" max="7" width="7.7109375" style="28" customWidth="1"/>
    <col min="8" max="8" width="10.7109375" style="28" customWidth="1"/>
    <col min="9" max="9" width="7.7109375" style="28" customWidth="1"/>
    <col min="10" max="10" width="1.7109375" style="10" customWidth="1"/>
    <col min="11" max="16384" width="11.42578125" style="10"/>
  </cols>
  <sheetData>
    <row r="1" spans="1:14" s="191" customFormat="1" ht="9.9499999999999993" customHeight="1" x14ac:dyDescent="0.25">
      <c r="A1" s="16"/>
      <c r="B1" s="17"/>
      <c r="C1" s="17"/>
      <c r="D1" s="29"/>
      <c r="E1" s="30"/>
      <c r="F1" s="29"/>
      <c r="G1" s="29"/>
      <c r="H1" s="29"/>
      <c r="I1" s="29"/>
      <c r="J1" s="31"/>
      <c r="K1" s="10"/>
      <c r="L1" s="10"/>
      <c r="M1" s="10"/>
      <c r="N1" s="10"/>
    </row>
    <row r="2" spans="1:14" s="191" customFormat="1" ht="18" customHeight="1" x14ac:dyDescent="0.25">
      <c r="A2" s="19"/>
      <c r="B2" s="251" t="s">
        <v>241</v>
      </c>
      <c r="C2" s="251"/>
      <c r="D2" s="251"/>
      <c r="E2" s="251"/>
      <c r="F2" s="251"/>
      <c r="G2" s="251"/>
      <c r="H2" s="251"/>
      <c r="I2" s="251"/>
      <c r="J2" s="33"/>
      <c r="K2" s="10"/>
      <c r="L2" s="10"/>
      <c r="M2" s="10"/>
      <c r="N2" s="10"/>
    </row>
    <row r="3" spans="1:14" s="191" customFormat="1" ht="9.9499999999999993" customHeight="1" x14ac:dyDescent="0.25">
      <c r="A3" s="19"/>
      <c r="B3" s="184"/>
      <c r="C3" s="21"/>
      <c r="D3" s="190"/>
      <c r="E3" s="32"/>
      <c r="F3" s="190"/>
      <c r="G3" s="190"/>
      <c r="H3" s="190"/>
      <c r="I3" s="190"/>
      <c r="J3" s="33"/>
      <c r="K3" s="10"/>
      <c r="L3" s="10"/>
      <c r="M3" s="10"/>
      <c r="N3" s="10"/>
    </row>
    <row r="4" spans="1:14" s="191" customFormat="1" ht="27.95" customHeight="1" x14ac:dyDescent="0.25">
      <c r="A4" s="41"/>
      <c r="B4" s="260" t="s">
        <v>242</v>
      </c>
      <c r="C4" s="260"/>
      <c r="D4" s="260"/>
      <c r="E4" s="260"/>
      <c r="F4" s="260"/>
      <c r="G4" s="260"/>
      <c r="H4" s="260"/>
      <c r="I4" s="260"/>
      <c r="J4" s="33"/>
      <c r="K4" s="10"/>
      <c r="L4" s="10"/>
      <c r="M4" s="10"/>
      <c r="N4" s="10"/>
    </row>
    <row r="5" spans="1:14" s="191" customFormat="1" ht="12" customHeight="1" x14ac:dyDescent="0.25">
      <c r="A5" s="19"/>
      <c r="B5" s="184"/>
      <c r="C5" s="21"/>
      <c r="D5" s="190"/>
      <c r="E5" s="194" t="s">
        <v>214</v>
      </c>
      <c r="F5" s="190"/>
      <c r="G5" s="190"/>
      <c r="H5" s="190"/>
      <c r="I5" s="190"/>
      <c r="J5" s="33"/>
      <c r="K5" s="10"/>
      <c r="L5" s="10"/>
      <c r="M5" s="10"/>
      <c r="N5" s="10"/>
    </row>
    <row r="6" spans="1:14" s="191" customFormat="1" ht="18" customHeight="1" x14ac:dyDescent="0.25">
      <c r="A6" s="19"/>
      <c r="B6" s="186" t="s">
        <v>243</v>
      </c>
      <c r="C6" s="185"/>
      <c r="D6" s="190" t="s">
        <v>216</v>
      </c>
      <c r="E6" s="120"/>
      <c r="F6" s="286" t="s">
        <v>217</v>
      </c>
      <c r="G6" s="293">
        <f>IF(C6&lt;&gt;"",40,0)</f>
        <v>0</v>
      </c>
      <c r="H6" s="286" t="s">
        <v>218</v>
      </c>
      <c r="I6" s="288"/>
      <c r="J6" s="33"/>
      <c r="K6" s="10"/>
      <c r="L6" s="10"/>
      <c r="M6" s="10"/>
      <c r="N6" s="10"/>
    </row>
    <row r="7" spans="1:14" s="191" customFormat="1" ht="18" customHeight="1" x14ac:dyDescent="0.25">
      <c r="A7" s="19"/>
      <c r="B7" s="186" t="s">
        <v>244</v>
      </c>
      <c r="C7" s="185"/>
      <c r="D7" s="190" t="s">
        <v>220</v>
      </c>
      <c r="E7" s="120"/>
      <c r="F7" s="287"/>
      <c r="G7" s="294"/>
      <c r="H7" s="287"/>
      <c r="I7" s="289"/>
      <c r="J7" s="33"/>
      <c r="K7" s="10"/>
      <c r="L7" s="10"/>
      <c r="M7" s="10"/>
      <c r="N7" s="10"/>
    </row>
    <row r="8" spans="1:14" s="191" customFormat="1" ht="9.9499999999999993" customHeight="1" x14ac:dyDescent="0.25">
      <c r="A8" s="19"/>
      <c r="B8" s="184"/>
      <c r="C8" s="21"/>
      <c r="D8" s="190"/>
      <c r="E8" s="32"/>
      <c r="F8" s="190"/>
      <c r="G8" s="190"/>
      <c r="H8" s="190"/>
      <c r="I8" s="190"/>
      <c r="J8" s="33"/>
      <c r="K8" s="10"/>
      <c r="L8" s="10"/>
      <c r="M8" s="10"/>
      <c r="N8" s="10"/>
    </row>
    <row r="9" spans="1:14" s="191" customFormat="1" ht="18" customHeight="1" x14ac:dyDescent="0.25">
      <c r="A9" s="19"/>
      <c r="B9" s="186" t="s">
        <v>243</v>
      </c>
      <c r="C9" s="185"/>
      <c r="D9" s="190" t="s">
        <v>216</v>
      </c>
      <c r="E9" s="120"/>
      <c r="F9" s="286" t="s">
        <v>217</v>
      </c>
      <c r="G9" s="293">
        <f>IF(C9&lt;&gt;"",40,0)</f>
        <v>0</v>
      </c>
      <c r="H9" s="286" t="s">
        <v>218</v>
      </c>
      <c r="I9" s="288"/>
      <c r="J9" s="33"/>
      <c r="K9" s="10"/>
      <c r="L9" s="10"/>
      <c r="M9" s="10"/>
      <c r="N9" s="10"/>
    </row>
    <row r="10" spans="1:14" s="191" customFormat="1" ht="18" customHeight="1" x14ac:dyDescent="0.25">
      <c r="A10" s="19"/>
      <c r="B10" s="186" t="s">
        <v>244</v>
      </c>
      <c r="C10" s="185"/>
      <c r="D10" s="190" t="s">
        <v>220</v>
      </c>
      <c r="E10" s="120"/>
      <c r="F10" s="287"/>
      <c r="G10" s="294"/>
      <c r="H10" s="287"/>
      <c r="I10" s="289"/>
      <c r="J10" s="33"/>
      <c r="K10" s="10"/>
      <c r="L10" s="10"/>
      <c r="M10" s="10"/>
      <c r="N10" s="10"/>
    </row>
    <row r="11" spans="1:14" s="191" customFormat="1" ht="9.9499999999999993" customHeight="1" x14ac:dyDescent="0.25">
      <c r="A11" s="19"/>
      <c r="B11" s="184"/>
      <c r="C11" s="21"/>
      <c r="D11" s="190"/>
      <c r="E11" s="32"/>
      <c r="F11" s="190"/>
      <c r="G11" s="190"/>
      <c r="H11" s="190"/>
      <c r="I11" s="190"/>
      <c r="J11" s="33"/>
      <c r="K11" s="10"/>
      <c r="L11" s="10"/>
      <c r="M11" s="10"/>
      <c r="N11" s="10"/>
    </row>
    <row r="12" spans="1:14" s="191" customFormat="1" ht="18" customHeight="1" x14ac:dyDescent="0.25">
      <c r="A12" s="19"/>
      <c r="B12" s="186"/>
      <c r="C12" s="189"/>
      <c r="D12" s="190"/>
      <c r="E12" s="38"/>
      <c r="F12" s="40" t="s">
        <v>222</v>
      </c>
      <c r="G12" s="43">
        <f>SUM(G6+G9)</f>
        <v>0</v>
      </c>
      <c r="H12" s="190"/>
      <c r="I12" s="39"/>
      <c r="J12" s="33"/>
      <c r="K12" s="10"/>
      <c r="L12" s="10"/>
      <c r="M12" s="10"/>
      <c r="N12" s="10"/>
    </row>
    <row r="13" spans="1:14" s="191" customFormat="1" ht="9.9499999999999993" customHeight="1" x14ac:dyDescent="0.25">
      <c r="A13" s="24"/>
      <c r="B13" s="34"/>
      <c r="C13" s="34"/>
      <c r="D13" s="35"/>
      <c r="E13" s="36"/>
      <c r="F13" s="35"/>
      <c r="G13" s="35"/>
      <c r="H13" s="35"/>
      <c r="I13" s="35"/>
      <c r="J13" s="37"/>
      <c r="K13" s="10"/>
      <c r="L13" s="10"/>
      <c r="M13" s="10"/>
      <c r="N13" s="10"/>
    </row>
    <row r="14" spans="1:14" s="191" customFormat="1" ht="9.9499999999999993" customHeight="1" x14ac:dyDescent="0.25">
      <c r="A14" s="10"/>
      <c r="B14" s="10"/>
      <c r="C14" s="10"/>
      <c r="D14" s="28"/>
      <c r="F14" s="28"/>
      <c r="G14" s="28"/>
      <c r="H14" s="28"/>
      <c r="I14" s="28"/>
      <c r="J14" s="10"/>
      <c r="K14" s="10"/>
      <c r="L14" s="10"/>
      <c r="M14" s="10"/>
      <c r="N14" s="10"/>
    </row>
  </sheetData>
  <sheetProtection algorithmName="SHA-512" hashValue="5rOgAPIMwQ9CpuvVaD1RRyYwdrYTPZGDAYy0dT3R6Wu0fp1xaSNqWX5Py9M/d7ymXrUyOT3LATASUw+b5TiFeg==" saltValue="zzUrp8J1u7Lb27gqG3UKfQ==" spinCount="100000" sheet="1" objects="1" scenarios="1"/>
  <mergeCells count="10">
    <mergeCell ref="F9:F10"/>
    <mergeCell ref="G9:G10"/>
    <mergeCell ref="H9:H10"/>
    <mergeCell ref="I9:I10"/>
    <mergeCell ref="B2:I2"/>
    <mergeCell ref="B4:I4"/>
    <mergeCell ref="F6:F7"/>
    <mergeCell ref="G6:G7"/>
    <mergeCell ref="H6:H7"/>
    <mergeCell ref="I6:I7"/>
  </mergeCells>
  <printOptions horizontalCentered="1"/>
  <pageMargins left="0.39370078740157483" right="0.39370078740157483" top="1.5748031496062993" bottom="0.59055118110236227" header="0.39370078740157483" footer="0.31496062992125984"/>
  <pageSetup paperSize="9" scale="90" fitToHeight="0" orientation="landscape" horizontalDpi="300" verticalDpi="300" r:id="rId1"/>
  <headerFooter>
    <oddHeader>&amp;L&amp;"Verdana,Standard"&amp;9&amp;G&amp;C&amp;"Verdana,Fett"&amp;12
IPMA Level D
Recertification application
Professional related certifications&amp;R&amp;G</oddHeader>
    <oddFooter>&amp;L&amp;"Verdana,Standard"&amp;9© VZPM&amp;C&amp;"Verdana,Standard"&amp;9&amp;F&amp;R&amp;"Verdana,Standard"&amp;9&amp;A Page &amp;P/&amp;N</oddFooter>
  </headerFooter>
  <legacyDrawingHF r:id="rId2"/>
  <extLst>
    <ext xmlns:x14="http://schemas.microsoft.com/office/spreadsheetml/2009/9/main" uri="{CCE6A557-97BC-4b89-ADB6-D9C93CAAB3DF}">
      <x14:dataValidations xmlns:xm="http://schemas.microsoft.com/office/excel/2006/main" count="1">
        <x14:dataValidation type="date" allowBlank="1" showInputMessage="1" showErrorMessage="1" error="Date is outside the recertification period!" xr:uid="{62D12B67-8AA5-4685-BB32-7FAC56146141}">
          <x14:formula1>
            <xm:f>'C:\Users\jean-\Documents\VZPM\Projekte\CH-IPMA ICR4-ICB4\TP Prozesse\Lieferobjekte\Rezertifizierung\[VZPM_PMLA-C_Rezertifizierungsantrag_V8.0_EN_ungeschützt.xlsx]Pers'!#REF!</xm:f>
          </x14:formula1>
          <x14:formula2>
            <xm:f>'C:\Users\jean-\Documents\VZPM\Projekte\CH-IPMA ICR4-ICB4\TP Prozesse\Lieferobjekte\Rezertifizierung\[VZPM_PMLA-C_Rezertifizierungsantrag_V8.0_EN_ungeschützt.xlsx]Pers'!#REF!</xm:f>
          </x14:formula2>
          <xm:sqref>E6:E7 E9:E10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A6AD6FDACBFB46BA7650EAF4F6AC41" ma:contentTypeVersion="6" ma:contentTypeDescription="Create a new document." ma:contentTypeScope="" ma:versionID="8a4b079cb6756cd23bbc198ccc4c26fc">
  <xsd:schema xmlns:xsd="http://www.w3.org/2001/XMLSchema" xmlns:xs="http://www.w3.org/2001/XMLSchema" xmlns:p="http://schemas.microsoft.com/office/2006/metadata/properties" xmlns:ns2="af8d43f7-26e5-45e3-b1c1-646c8735c409" xmlns:ns3="81a12181-9cb0-4722-b283-4886528fdeda" targetNamespace="http://schemas.microsoft.com/office/2006/metadata/properties" ma:root="true" ma:fieldsID="b16ef7801baf21f93d0ad79e47ff0bd1" ns2:_="" ns3:_="">
    <xsd:import namespace="af8d43f7-26e5-45e3-b1c1-646c8735c409"/>
    <xsd:import namespace="81a12181-9cb0-4722-b283-4886528fde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8d43f7-26e5-45e3-b1c1-646c8735c4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a12181-9cb0-4722-b283-4886528fded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44106D-5E98-45C1-B262-D7EE3D383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8d43f7-26e5-45e3-b1c1-646c8735c409"/>
    <ds:schemaRef ds:uri="81a12181-9cb0-4722-b283-4886528fde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6D91CF-37E6-475B-BED6-F9C9765FDD7B}">
  <ds:schemaRefs>
    <ds:schemaRef ds:uri="81a12181-9cb0-4722-b283-4886528fdeda"/>
    <ds:schemaRef ds:uri="http://purl.org/dc/dcmitype/"/>
    <ds:schemaRef ds:uri="http://www.w3.org/XML/1998/namespace"/>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af8d43f7-26e5-45e3-b1c1-646c8735c409"/>
    <ds:schemaRef ds:uri="http://schemas.microsoft.com/office/2006/metadata/properties"/>
  </ds:schemaRefs>
</ds:datastoreItem>
</file>

<file path=customXml/itemProps3.xml><?xml version="1.0" encoding="utf-8"?>
<ds:datastoreItem xmlns:ds="http://schemas.openxmlformats.org/officeDocument/2006/customXml" ds:itemID="{6D647ABB-A7D6-4935-AA04-2FECF85C26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71</vt:i4>
      </vt:variant>
    </vt:vector>
  </HeadingPairs>
  <TitlesOfParts>
    <vt:vector size="86" baseType="lpstr">
      <vt:lpstr>Tips</vt:lpstr>
      <vt:lpstr>Pers</vt:lpstr>
      <vt:lpstr>Sum</vt:lpstr>
      <vt:lpstr>Pos</vt:lpstr>
      <vt:lpstr>Edu1</vt:lpstr>
      <vt:lpstr>Edu2</vt:lpstr>
      <vt:lpstr>Edu3</vt:lpstr>
      <vt:lpstr>Edu4</vt:lpstr>
      <vt:lpstr>Edu5</vt:lpstr>
      <vt:lpstr>Edu6</vt:lpstr>
      <vt:lpstr>Edu7</vt:lpstr>
      <vt:lpstr>PM</vt:lpstr>
      <vt:lpstr>SAPM</vt:lpstr>
      <vt:lpstr>Admin</vt:lpstr>
      <vt:lpstr>Vorgaben</vt:lpstr>
      <vt:lpstr>Anrede</vt:lpstr>
      <vt:lpstr>Beschluss</vt:lpstr>
      <vt:lpstr>BillingAddressLine1</vt:lpstr>
      <vt:lpstr>BillingAddressLine2</vt:lpstr>
      <vt:lpstr>BillingCountry</vt:lpstr>
      <vt:lpstr>BillingLocality</vt:lpstr>
      <vt:lpstr>BillingPoBox</vt:lpstr>
      <vt:lpstr>BillingPostcode</vt:lpstr>
      <vt:lpstr>BillingStreetAndNumber</vt:lpstr>
      <vt:lpstr>Branchen</vt:lpstr>
      <vt:lpstr>CandidateBirthday</vt:lpstr>
      <vt:lpstr>CandidateCountry</vt:lpstr>
      <vt:lpstr>CandidateEmail</vt:lpstr>
      <vt:lpstr>CandidateFunction</vt:lpstr>
      <vt:lpstr>CandidateLocality</vt:lpstr>
      <vt:lpstr>CandidateMobilePhone</vt:lpstr>
      <vt:lpstr>CandidateName</vt:lpstr>
      <vt:lpstr>CandidateNationality</vt:lpstr>
      <vt:lpstr>CandidatePhone</vt:lpstr>
      <vt:lpstr>CandidatePlaceOfBirth</vt:lpstr>
      <vt:lpstr>CandidatePoBox</vt:lpstr>
      <vt:lpstr>CandidatePostcode</vt:lpstr>
      <vt:lpstr>CandidateStreetAndNumber</vt:lpstr>
      <vt:lpstr>CandidateSurname</vt:lpstr>
      <vt:lpstr>CandidateTitel</vt:lpstr>
      <vt:lpstr>CertCertificate</vt:lpstr>
      <vt:lpstr>CertLanguageCertificate</vt:lpstr>
      <vt:lpstr>CertLevel</vt:lpstr>
      <vt:lpstr>CompanyAddressLine1</vt:lpstr>
      <vt:lpstr>CompanyCountry</vt:lpstr>
      <vt:lpstr>CompanyDepartment</vt:lpstr>
      <vt:lpstr>CompanyEmail</vt:lpstr>
      <vt:lpstr>CompanyIndustry</vt:lpstr>
      <vt:lpstr>CompanyLocality</vt:lpstr>
      <vt:lpstr>CompanyMobilePhone</vt:lpstr>
      <vt:lpstr>CompanyName</vt:lpstr>
      <vt:lpstr>CompanyPhone</vt:lpstr>
      <vt:lpstr>CompanyPoBox</vt:lpstr>
      <vt:lpstr>CompanyPostcode</vt:lpstr>
      <vt:lpstr>CompanyStreetAndNumber</vt:lpstr>
      <vt:lpstr>Dokumentenart</vt:lpstr>
      <vt:lpstr>Admin!Druckbereich</vt:lpstr>
      <vt:lpstr>'Edu1'!Druckbereich</vt:lpstr>
      <vt:lpstr>'Edu2'!Druckbereich</vt:lpstr>
      <vt:lpstr>'Edu3'!Druckbereich</vt:lpstr>
      <vt:lpstr>'Edu4'!Druckbereich</vt:lpstr>
      <vt:lpstr>'Edu5'!Druckbereich</vt:lpstr>
      <vt:lpstr>'Edu6'!Druckbereich</vt:lpstr>
      <vt:lpstr>'Edu7'!Druckbereich</vt:lpstr>
      <vt:lpstr>Pers!Druckbereich</vt:lpstr>
      <vt:lpstr>PM!Druckbereich</vt:lpstr>
      <vt:lpstr>Pos!Druckbereich</vt:lpstr>
      <vt:lpstr>SAPM!Druckbereich</vt:lpstr>
      <vt:lpstr>Sum!Druckbereich</vt:lpstr>
      <vt:lpstr>Tips!Druckbereich</vt:lpstr>
      <vt:lpstr>Vorgaben!Druckbereich</vt:lpstr>
      <vt:lpstr>Empfehlung</vt:lpstr>
      <vt:lpstr>Entscheid</vt:lpstr>
      <vt:lpstr>Entscheid2</vt:lpstr>
      <vt:lpstr>Geprüft</vt:lpstr>
      <vt:lpstr>InvoiceAdditionalDetails</vt:lpstr>
      <vt:lpstr>InvoiceRecipient</vt:lpstr>
      <vt:lpstr>Kompetenzzuordnung</vt:lpstr>
      <vt:lpstr>Komplexität</vt:lpstr>
      <vt:lpstr>PreviousCertificationExpirationDate</vt:lpstr>
      <vt:lpstr>PreviousCertificationLevel</vt:lpstr>
      <vt:lpstr>PreviousCertificationNumber</vt:lpstr>
      <vt:lpstr>Projektrollen</vt:lpstr>
      <vt:lpstr>Rechnung_an</vt:lpstr>
      <vt:lpstr>Selbstbeurteilung</vt:lpstr>
      <vt:lpstr>Sprachen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Jean-Pierre Widmann</dc:creator>
  <cp:lastModifiedBy>Jean-Pierre Widmann</cp:lastModifiedBy>
  <cp:lastPrinted>2019-01-12T18:32:46Z</cp:lastPrinted>
  <dcterms:created xsi:type="dcterms:W3CDTF">2010-05-03T13:28:30Z</dcterms:created>
  <dcterms:modified xsi:type="dcterms:W3CDTF">2021-06-28T17:01:07Z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0x0101005BA6AD6FDACBFB46BA7650EAF4F6AC41</vt:lpwstr>
  </property>
  <property fmtid="{D5CDD505-2E9C-101B-9397-08002B2CF9AE}" pid="3" name="Order">
    <vt:r8>190800</vt:r8>
  </property>
</Properties>
</file>